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360" windowWidth="25200" windowHeight="12015"/>
  </bookViews>
  <sheets>
    <sheet name="Распоряжение № 70-р" sheetId="4" r:id="rId1"/>
    <sheet name="Лист1" sheetId="5" r:id="rId2"/>
  </sheets>
  <externalReferences>
    <externalReference r:id="rId3"/>
  </externalReferences>
  <definedNames>
    <definedName name="_xlnm._FilterDatabase" localSheetId="0" hidden="1">'Распоряжение № 70-р'!$A$1:$S$433</definedName>
    <definedName name="_xlnm.Print_Area" localSheetId="0">'Распоряжение № 70-р'!$A$1:$V$451</definedName>
  </definedNames>
  <calcPr calcId="152511"/>
</workbook>
</file>

<file path=xl/calcChain.xml><?xml version="1.0" encoding="utf-8"?>
<calcChain xmlns="http://schemas.openxmlformats.org/spreadsheetml/2006/main">
  <c r="E125" i="4" l="1"/>
  <c r="F125" i="4"/>
  <c r="G125" i="4"/>
  <c r="H125" i="4"/>
  <c r="I125" i="4"/>
  <c r="J125" i="4"/>
  <c r="K125" i="4"/>
  <c r="L125" i="4"/>
  <c r="M125" i="4"/>
  <c r="N125" i="4"/>
  <c r="N227" i="4" l="1"/>
  <c r="M227" i="4"/>
  <c r="L227" i="4"/>
  <c r="L230" i="4" s="1"/>
  <c r="K227" i="4"/>
  <c r="K230" i="4" s="1"/>
  <c r="J227" i="4"/>
  <c r="I227" i="4"/>
  <c r="I230" i="4" s="1"/>
  <c r="H227" i="4"/>
  <c r="G227" i="4"/>
  <c r="G230" i="4" s="1"/>
  <c r="F227" i="4"/>
  <c r="E227" i="4"/>
  <c r="M217" i="4"/>
  <c r="L220" i="4"/>
  <c r="K217" i="4"/>
  <c r="J220" i="4"/>
  <c r="I220" i="4"/>
  <c r="H217" i="4"/>
  <c r="G220" i="4"/>
  <c r="F217" i="4"/>
  <c r="E217" i="4"/>
  <c r="F400" i="4" l="1"/>
  <c r="G400" i="4"/>
  <c r="H400" i="4"/>
  <c r="I400" i="4"/>
  <c r="J400" i="4"/>
  <c r="K400" i="4"/>
  <c r="L400" i="4"/>
  <c r="M400" i="4"/>
  <c r="N400" i="4"/>
  <c r="E400" i="4"/>
  <c r="F301" i="4"/>
  <c r="G301" i="4"/>
  <c r="H301" i="4"/>
  <c r="I301" i="4"/>
  <c r="L301" i="4"/>
  <c r="M301" i="4"/>
  <c r="N301" i="4"/>
  <c r="E301" i="4"/>
  <c r="J281" i="4"/>
  <c r="K281" i="4" s="1"/>
  <c r="J280" i="4"/>
  <c r="K280" i="4" s="1"/>
  <c r="J137" i="4"/>
  <c r="K137" i="4" s="1"/>
  <c r="J135" i="4"/>
  <c r="K135" i="4" s="1"/>
  <c r="J136" i="4"/>
  <c r="K136" i="4" s="1"/>
  <c r="J134" i="4"/>
  <c r="K134" i="4" s="1"/>
  <c r="J130" i="4"/>
  <c r="K130" i="4" s="1"/>
  <c r="K301" i="4" l="1"/>
  <c r="J301" i="4"/>
  <c r="J94" i="4"/>
  <c r="K94" i="4" s="1"/>
  <c r="J92" i="4"/>
  <c r="J90" i="4"/>
  <c r="K90" i="4" s="1"/>
  <c r="G96" i="4"/>
  <c r="H96" i="4"/>
  <c r="I96" i="4"/>
  <c r="L96" i="4"/>
  <c r="M96" i="4"/>
  <c r="N96" i="4"/>
  <c r="F96" i="4"/>
  <c r="E96" i="4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27" i="4"/>
  <c r="K27" i="4" s="1"/>
  <c r="F40" i="4"/>
  <c r="G40" i="4"/>
  <c r="H40" i="4"/>
  <c r="I40" i="4"/>
  <c r="L40" i="4"/>
  <c r="M40" i="4"/>
  <c r="N40" i="4"/>
  <c r="E40" i="4"/>
  <c r="J96" i="4" l="1"/>
  <c r="K92" i="4"/>
  <c r="K96" i="4" s="1"/>
  <c r="K40" i="4"/>
  <c r="J40" i="4"/>
  <c r="N324" i="4" l="1"/>
  <c r="L324" i="4"/>
  <c r="K324" i="4"/>
  <c r="J324" i="4"/>
  <c r="I324" i="4"/>
  <c r="H324" i="4"/>
  <c r="G324" i="4"/>
  <c r="F324" i="4"/>
  <c r="E324" i="4"/>
  <c r="F432" i="4"/>
  <c r="G432" i="4"/>
  <c r="H432" i="4"/>
  <c r="I432" i="4"/>
  <c r="J432" i="4"/>
  <c r="K432" i="4"/>
  <c r="L432" i="4"/>
  <c r="M432" i="4"/>
  <c r="N432" i="4"/>
  <c r="E432" i="4"/>
  <c r="O63" i="4"/>
  <c r="P63" i="4"/>
  <c r="Q63" i="4"/>
  <c r="R63" i="4"/>
  <c r="S63" i="4"/>
  <c r="F62" i="4"/>
  <c r="G62" i="4"/>
  <c r="H62" i="4"/>
  <c r="I62" i="4"/>
  <c r="J62" i="4"/>
  <c r="K62" i="4"/>
  <c r="L62" i="4"/>
  <c r="M62" i="4"/>
  <c r="N62" i="4"/>
  <c r="E62" i="4"/>
  <c r="F321" i="4"/>
  <c r="G321" i="4"/>
  <c r="I321" i="4"/>
  <c r="J321" i="4"/>
  <c r="K321" i="4"/>
  <c r="L321" i="4"/>
  <c r="N321" i="4"/>
  <c r="F172" i="4"/>
  <c r="G172" i="4"/>
  <c r="H172" i="4"/>
  <c r="I172" i="4"/>
  <c r="J172" i="4"/>
  <c r="K172" i="4"/>
  <c r="L172" i="4"/>
  <c r="M172" i="4"/>
  <c r="N172" i="4"/>
  <c r="E172" i="4"/>
  <c r="F106" i="4"/>
  <c r="G106" i="4"/>
  <c r="H106" i="4"/>
  <c r="I106" i="4"/>
  <c r="J106" i="4"/>
  <c r="K106" i="4"/>
  <c r="L106" i="4"/>
  <c r="M106" i="4"/>
  <c r="N106" i="4"/>
  <c r="E106" i="4"/>
  <c r="F59" i="4"/>
  <c r="G59" i="4"/>
  <c r="H59" i="4"/>
  <c r="I59" i="4"/>
  <c r="J59" i="4"/>
  <c r="K59" i="4"/>
  <c r="L59" i="4"/>
  <c r="M59" i="4"/>
  <c r="N59" i="4"/>
  <c r="E59" i="4"/>
  <c r="F55" i="4"/>
  <c r="G55" i="4"/>
  <c r="H55" i="4"/>
  <c r="I55" i="4"/>
  <c r="J55" i="4"/>
  <c r="K55" i="4"/>
  <c r="L55" i="4"/>
  <c r="M55" i="4"/>
  <c r="N55" i="4"/>
  <c r="E55" i="4"/>
  <c r="F49" i="4"/>
  <c r="G49" i="4"/>
  <c r="H49" i="4"/>
  <c r="I49" i="4"/>
  <c r="J49" i="4"/>
  <c r="K49" i="4"/>
  <c r="L49" i="4"/>
  <c r="M49" i="4"/>
  <c r="N49" i="4"/>
  <c r="E49" i="4"/>
  <c r="F45" i="4"/>
  <c r="G45" i="4"/>
  <c r="H45" i="4"/>
  <c r="I45" i="4"/>
  <c r="J45" i="4"/>
  <c r="K45" i="4"/>
  <c r="L45" i="4"/>
  <c r="M45" i="4"/>
  <c r="N45" i="4"/>
  <c r="E45" i="4"/>
  <c r="F20" i="4"/>
  <c r="G20" i="4"/>
  <c r="H20" i="4"/>
  <c r="I20" i="4"/>
  <c r="J20" i="4"/>
  <c r="K20" i="4"/>
  <c r="L20" i="4"/>
  <c r="M20" i="4"/>
  <c r="N20" i="4"/>
  <c r="E20" i="4"/>
  <c r="F24" i="4"/>
  <c r="G24" i="4"/>
  <c r="H24" i="4"/>
  <c r="I24" i="4"/>
  <c r="J24" i="4"/>
  <c r="K24" i="4"/>
  <c r="L24" i="4"/>
  <c r="M24" i="4"/>
  <c r="N24" i="4"/>
  <c r="E24" i="4"/>
  <c r="F429" i="4" l="1"/>
  <c r="G429" i="4"/>
  <c r="H429" i="4"/>
  <c r="I429" i="4"/>
  <c r="J429" i="4"/>
  <c r="K429" i="4"/>
  <c r="L429" i="4"/>
  <c r="M429" i="4"/>
  <c r="N429" i="4"/>
  <c r="E429" i="4"/>
  <c r="F421" i="4"/>
  <c r="G421" i="4"/>
  <c r="H421" i="4"/>
  <c r="I421" i="4"/>
  <c r="J421" i="4"/>
  <c r="K421" i="4"/>
  <c r="L421" i="4"/>
  <c r="M421" i="4"/>
  <c r="N421" i="4"/>
  <c r="E421" i="4"/>
  <c r="F405" i="4"/>
  <c r="G405" i="4"/>
  <c r="H405" i="4"/>
  <c r="I405" i="4"/>
  <c r="J405" i="4"/>
  <c r="K405" i="4"/>
  <c r="L405" i="4"/>
  <c r="M405" i="4"/>
  <c r="N405" i="4"/>
  <c r="E405" i="4"/>
  <c r="F305" i="4"/>
  <c r="G305" i="4"/>
  <c r="H305" i="4"/>
  <c r="I305" i="4"/>
  <c r="J305" i="4"/>
  <c r="K305" i="4"/>
  <c r="L305" i="4"/>
  <c r="M305" i="4"/>
  <c r="N305" i="4"/>
  <c r="E305" i="4"/>
  <c r="F387" i="4"/>
  <c r="G387" i="4"/>
  <c r="H387" i="4"/>
  <c r="I387" i="4"/>
  <c r="J387" i="4"/>
  <c r="K387" i="4"/>
  <c r="L387" i="4"/>
  <c r="M387" i="4"/>
  <c r="E387" i="4"/>
  <c r="F265" i="4"/>
  <c r="G265" i="4"/>
  <c r="H265" i="4"/>
  <c r="I265" i="4"/>
  <c r="J265" i="4"/>
  <c r="K265" i="4"/>
  <c r="L265" i="4"/>
  <c r="M265" i="4"/>
  <c r="E265" i="4"/>
  <c r="F242" i="4"/>
  <c r="G242" i="4"/>
  <c r="H242" i="4"/>
  <c r="I242" i="4"/>
  <c r="J242" i="4"/>
  <c r="K242" i="4"/>
  <c r="L242" i="4"/>
  <c r="M242" i="4"/>
  <c r="N242" i="4"/>
  <c r="E242" i="4"/>
  <c r="F317" i="4"/>
  <c r="G317" i="4"/>
  <c r="I317" i="4"/>
  <c r="J317" i="4"/>
  <c r="K317" i="4"/>
  <c r="L317" i="4"/>
  <c r="N317" i="4"/>
  <c r="F312" i="4"/>
  <c r="G312" i="4"/>
  <c r="H312" i="4"/>
  <c r="I312" i="4"/>
  <c r="J312" i="4"/>
  <c r="K312" i="4"/>
  <c r="L312" i="4"/>
  <c r="M312" i="4"/>
  <c r="N312" i="4"/>
  <c r="E312" i="4"/>
  <c r="F169" i="4"/>
  <c r="G169" i="4"/>
  <c r="H169" i="4"/>
  <c r="I169" i="4"/>
  <c r="J169" i="4"/>
  <c r="K169" i="4"/>
  <c r="L169" i="4"/>
  <c r="M169" i="4"/>
  <c r="N169" i="4"/>
  <c r="E169" i="4"/>
  <c r="F163" i="4"/>
  <c r="G163" i="4"/>
  <c r="H163" i="4"/>
  <c r="I163" i="4"/>
  <c r="J163" i="4"/>
  <c r="K163" i="4"/>
  <c r="L163" i="4"/>
  <c r="M163" i="4"/>
  <c r="N163" i="4"/>
  <c r="E163" i="4"/>
  <c r="N154" i="4"/>
  <c r="M154" i="4"/>
  <c r="L154" i="4"/>
  <c r="K154" i="4"/>
  <c r="J154" i="4"/>
  <c r="I154" i="4"/>
  <c r="H154" i="4"/>
  <c r="G154" i="4"/>
  <c r="F154" i="4"/>
  <c r="E154" i="4"/>
  <c r="F151" i="4"/>
  <c r="G151" i="4"/>
  <c r="H151" i="4"/>
  <c r="I151" i="4"/>
  <c r="J151" i="4"/>
  <c r="K151" i="4"/>
  <c r="L151" i="4"/>
  <c r="M151" i="4"/>
  <c r="N151" i="4"/>
  <c r="E151" i="4"/>
  <c r="F145" i="4"/>
  <c r="G145" i="4"/>
  <c r="H145" i="4"/>
  <c r="I145" i="4"/>
  <c r="J145" i="4"/>
  <c r="K145" i="4"/>
  <c r="L145" i="4"/>
  <c r="M145" i="4"/>
  <c r="N145" i="4"/>
  <c r="E145" i="4"/>
  <c r="F141" i="4"/>
  <c r="G141" i="4"/>
  <c r="H141" i="4"/>
  <c r="H173" i="4" s="1"/>
  <c r="I141" i="4"/>
  <c r="I173" i="4" s="1"/>
  <c r="J141" i="4"/>
  <c r="K141" i="4"/>
  <c r="L141" i="4"/>
  <c r="L173" i="4" s="1"/>
  <c r="M141" i="4"/>
  <c r="M173" i="4" s="1"/>
  <c r="N141" i="4"/>
  <c r="E141" i="4"/>
  <c r="N99" i="4"/>
  <c r="M99" i="4"/>
  <c r="L99" i="4"/>
  <c r="K99" i="4"/>
  <c r="J99" i="4"/>
  <c r="I99" i="4"/>
  <c r="H99" i="4"/>
  <c r="G99" i="4"/>
  <c r="F99" i="4"/>
  <c r="E99" i="4"/>
  <c r="G83" i="4"/>
  <c r="H83" i="4"/>
  <c r="I83" i="4"/>
  <c r="J83" i="4"/>
  <c r="K83" i="4"/>
  <c r="L83" i="4"/>
  <c r="M83" i="4"/>
  <c r="N83" i="4"/>
  <c r="O83" i="4"/>
  <c r="P83" i="4"/>
  <c r="E83" i="4"/>
  <c r="F86" i="4"/>
  <c r="G86" i="4"/>
  <c r="H86" i="4"/>
  <c r="I86" i="4"/>
  <c r="J86" i="4"/>
  <c r="K86" i="4"/>
  <c r="L86" i="4"/>
  <c r="M86" i="4"/>
  <c r="N86" i="4"/>
  <c r="E86" i="4"/>
  <c r="N173" i="4" l="1"/>
  <c r="J173" i="4"/>
  <c r="F173" i="4"/>
  <c r="E173" i="4"/>
  <c r="K173" i="4"/>
  <c r="G173" i="4"/>
  <c r="F325" i="4"/>
  <c r="E325" i="4"/>
  <c r="K433" i="4"/>
  <c r="G433" i="4"/>
  <c r="J433" i="4"/>
  <c r="F433" i="4"/>
  <c r="E433" i="4"/>
  <c r="M433" i="4"/>
  <c r="I433" i="4"/>
  <c r="L433" i="4"/>
  <c r="H433" i="4"/>
  <c r="N433" i="4"/>
  <c r="N325" i="4"/>
  <c r="M100" i="4"/>
  <c r="I100" i="4"/>
  <c r="L100" i="4"/>
  <c r="K100" i="4"/>
  <c r="G100" i="4"/>
  <c r="H100" i="4"/>
  <c r="N100" i="4"/>
  <c r="F100" i="4"/>
  <c r="J100" i="4"/>
  <c r="E100" i="4"/>
  <c r="B307" i="4" l="1"/>
  <c r="C307" i="4"/>
  <c r="H63" i="4"/>
  <c r="J63" i="4"/>
  <c r="F63" i="4"/>
  <c r="M63" i="4"/>
  <c r="I63" i="4"/>
  <c r="E63" i="4"/>
  <c r="G63" i="4"/>
  <c r="N63" i="4"/>
  <c r="L63" i="4"/>
  <c r="K63" i="4"/>
  <c r="J325" i="4"/>
  <c r="G325" i="4"/>
  <c r="K325" i="4"/>
  <c r="I325" i="4"/>
  <c r="L325" i="4"/>
  <c r="M325" i="4"/>
  <c r="H325" i="4"/>
</calcChain>
</file>

<file path=xl/sharedStrings.xml><?xml version="1.0" encoding="utf-8"?>
<sst xmlns="http://schemas.openxmlformats.org/spreadsheetml/2006/main" count="2144" uniqueCount="1437">
  <si>
    <t>Реестр инвестиционных проектов городского округа город Грозный (распоряжение Правительства ЧР от 30.03.15 г. № 70-р)</t>
  </si>
  <si>
    <t>№                п/п</t>
  </si>
  <si>
    <r>
      <rPr>
        <b/>
        <sz val="11"/>
        <color theme="1"/>
        <rFont val="Times New Roman"/>
        <family val="1"/>
        <charset val="204"/>
      </rPr>
      <t xml:space="preserve">Наименование проекта  </t>
    </r>
    <r>
      <rPr>
        <sz val="11"/>
        <color theme="1"/>
        <rFont val="Times New Roman"/>
        <family val="1"/>
        <charset val="204"/>
      </rPr>
      <t xml:space="preserve">                                                   (место реализации, отрасль)</t>
    </r>
  </si>
  <si>
    <r>
      <rPr>
        <b/>
        <sz val="11"/>
        <color theme="1"/>
        <rFont val="Times New Roman"/>
        <family val="1"/>
        <charset val="204"/>
      </rPr>
      <t xml:space="preserve">Инициатор проекта   </t>
    </r>
    <r>
      <rPr>
        <sz val="11"/>
        <color theme="1"/>
        <rFont val="Times New Roman"/>
        <family val="1"/>
        <charset val="204"/>
      </rPr>
      <t xml:space="preserve">                                             (полное наименование контактные данные)</t>
    </r>
  </si>
  <si>
    <r>
      <rPr>
        <b/>
        <sz val="11"/>
        <color theme="1"/>
        <rFont val="Times New Roman"/>
        <family val="1"/>
        <charset val="204"/>
      </rPr>
      <t xml:space="preserve">Описание проекта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(виды и объемы продукции, сроки реализации)</t>
    </r>
  </si>
  <si>
    <t>Объем инвестиций, млн рублей</t>
  </si>
  <si>
    <t>Источники инвестиций, млн рублей</t>
  </si>
  <si>
    <t>Кол-во рабочих мест</t>
  </si>
  <si>
    <r>
      <rPr>
        <b/>
        <sz val="11"/>
        <color theme="1"/>
        <rFont val="Times New Roman"/>
        <family val="1"/>
        <charset val="204"/>
      </rPr>
      <t xml:space="preserve">Примечания </t>
    </r>
    <r>
      <rPr>
        <sz val="11"/>
        <color theme="1"/>
        <rFont val="Times New Roman"/>
        <family val="1"/>
        <charset val="204"/>
      </rPr>
      <t>(прочая информация, проблемы реализации)</t>
    </r>
  </si>
  <si>
    <t>План</t>
  </si>
  <si>
    <t>Факт</t>
  </si>
  <si>
    <t>Факт по формам стат-отчетности</t>
  </si>
  <si>
    <t>Внебюджетные средства</t>
  </si>
  <si>
    <t>Бюджетные средства</t>
  </si>
  <si>
    <t>Собственные средства</t>
  </si>
  <si>
    <t>Заемные средства</t>
  </si>
  <si>
    <t>Республиканский бюджет</t>
  </si>
  <si>
    <t>Федеральный бюджет</t>
  </si>
  <si>
    <t>Местный бюджет</t>
  </si>
  <si>
    <t>Строительство нефтеперерабатывающего завода на территории Чеченской Республики (г.Грозный) мощностью 1 млн. тонн нефти в год (Чеченская Республика,г.Грозный)</t>
  </si>
  <si>
    <t>ОАО НК "Роснефть"</t>
  </si>
  <si>
    <t>Мощность - 1 млн тонн в год.</t>
  </si>
  <si>
    <t>Проект из Перечня приоритетных инвестиционных проектов ЧР (расп. от 09.06.15 г. № 144-р</t>
  </si>
  <si>
    <t>Создание инновационного биофармацевтического кластера «Магнус-Грозный» в Заводском районе г. Грозного, ул. Коперника</t>
  </si>
  <si>
    <t>Инвестиционный консорциум "Магнус-Грозный,
ОАО "УК Белфарма",
Сергей Грачев, тел. 89104646465</t>
  </si>
  <si>
    <t>В рамках кластера планируется строительство научного центра, бизнес-центра, медицинский центра, заводов по производству биотехнологических ЛС, стерильных и нестерильных ЛС, иммунобиологических ЛС для ветеринарного применения, экспериментально-биологической клиники, фармацевтического оптового склада.
Планируемая мощность предприятий, которые будут построены на первом этапе:
- 480 млн таблеток в год;
- 250 млн капсул в год;
- 15 млн туб в год;
- 30 млн свечей в год;
- 150 тыс. пакетов-саше в год.</t>
  </si>
  <si>
    <t>Проект инициирован 
в сентябре 2015 г.</t>
  </si>
  <si>
    <t>Строительство завода по производству литий-ионных аккумуляторов мощностью 125 МВт*ч в год в г.Грозный Чеченской Республики (Чеченская Республика, г.Грозный)</t>
  </si>
  <si>
    <t>ОАО "Чеченнефтехимпром",
Альвиев Хожбауди, тел. 89286400588</t>
  </si>
  <si>
    <t>Производство литий-ионных аккумуляторов мощностью 125 МВт*ч в год</t>
  </si>
  <si>
    <t>Строительство тепличного комплекса в Ленинском районе г. Грозного, с.Алхан-Чурт (на правом берегу р. Нефтянка)</t>
  </si>
  <si>
    <t>ООО "Тепличный комплекс
 "ЮгАгроХолдинг", тел.8928 890 31 97, Н.Л. Адаев</t>
  </si>
  <si>
    <t>Организация производства светодиодных осветительных приборов (Чеченская Республика, г.Грозный, Старопромысловский район, пос.Бутенко,6)</t>
  </si>
  <si>
    <t>ООО "Межрегиональный "ИнТехЦентр"</t>
  </si>
  <si>
    <t xml:space="preserve">Планируемый объем продукции:
- 312 000 шт. светильников в год/5073,0 млн. руб.;
- 20 000 шт. ЛСТК в год/6633,0 млн. руб.
</t>
  </si>
  <si>
    <t>Производство систем сохранения энергии (ESS) мощностью 30МВт*ч в год (г.Грозный, Старопромысловский р-он, пос.Ташкала, ул 8-ая линия)</t>
  </si>
  <si>
    <t>Производство систем сохранения энергии (ESS) мощностью 30МВт*ч</t>
  </si>
  <si>
    <t>ООО «Империя»,
Гинаев А.А., тел.8928 015 03 79</t>
  </si>
  <si>
    <t>Проект инициирован 
в ноябрь 2015 г.</t>
  </si>
  <si>
    <t>Строительство двух 9-этажных одноподъездных домов, с подземным паркингом в Ленинском районе г.Грозного, ул. Кадырова, б/н, остановка «Богатырь»</t>
  </si>
  <si>
    <t>2 9-этажных одноподъездных дома с подземной парковой. Общая площадь - 5 000 кв.м.</t>
  </si>
  <si>
    <t>Департамент экономики и муниципального заказа Мэрии г. Грозного, 
Дакаев Р.Н., тел. 89288885916</t>
  </si>
  <si>
    <t>Формирование промышленной площадки для размещения предприятий
 биофармацевтического кластера "Магнус-Грозный" и иных резидентов на площади в 42 га</t>
  </si>
  <si>
    <t>Проект инициирован 
в ноябре 2015 г.</t>
  </si>
  <si>
    <t>Строительство 12-этажного дома, 2 подъезда, с 1-этажным подземным паркингом в Ленинском районе г. Грозного, ул. Кадырова, 74/100</t>
  </si>
  <si>
    <t>12-этажный жилой комплекс с 2 подъездами и 1-этажной подземной парковой. 
Общая площадь - 3 000 кв.м.</t>
  </si>
  <si>
    <t>Строительство Грозненского завода  автоклавного газобетона мощностью 120 000 куб. м в год (Чеченская Республика, г. Грозный)</t>
  </si>
  <si>
    <t>ООО "Альянс-Строй",
тел. 8928 290 33 20</t>
  </si>
  <si>
    <t>Продукция:
Стеновые блоки: 
Перегородочные блоки:
U-блоки.</t>
  </si>
  <si>
    <t>ООО «Грозненское такси»,
Мехтиев С.А.. Т 8965 351 00 00</t>
  </si>
  <si>
    <t>Таксопарк,7938 кв.м.</t>
  </si>
  <si>
    <t>Проект инициирован 
в августе 2015 г.</t>
  </si>
  <si>
    <t>ООО «Гор-Строй»
Абдусаламов А.И., тел. 8 905 847 22 22</t>
  </si>
  <si>
    <t>9-ти этажный жилой дом, 4 446 кв.м.</t>
  </si>
  <si>
    <t>Строительство 9-этажного 3 подъездного жилого дома в Ленинском районе г. Грозного, ул.Субботникова, б/н</t>
  </si>
  <si>
    <t>9-ти этажный жилой дом, 3 520 кв.м.</t>
  </si>
  <si>
    <t>Строительство и эксплуатация цеха по производству корпусной мебели и торгово-выставочного центра в Ленинском районе г. Грозного, Петропавловское шоссе, бывший ВАЗ</t>
  </si>
  <si>
    <t>ИП Магамгазиев М.М.,
тел. 8928 787 50 76</t>
  </si>
  <si>
    <t>Мощность - 2500 кв. м., обшая площадь 3250 кв.м.</t>
  </si>
  <si>
    <t>Проект инициирован 
в 2015 г.</t>
  </si>
  <si>
    <t>Строительство и ввод в эксплуатацию торгово-офисного центра в Ленинском районе г. Грозного, ул. Ш.А. Митаева, б/н</t>
  </si>
  <si>
    <t>Торгово-офисный центр, 880 кв.м.</t>
  </si>
  <si>
    <t>Строительство и ввод в эксплуатацию гостиницы в Октябрьском районе г. Грозного, ул. 8 марта</t>
  </si>
  <si>
    <t>ИП Хаджимуратов Л.А.,тел. 8928 002 89 98</t>
  </si>
  <si>
    <t>Гостиница, общая площадь  2 200 кв.м., 100 номеров</t>
  </si>
  <si>
    <t>Строительство комплекса по оказанию услуг населению (фитнес-центр, мойка, аптека, кафе, парикмахерская) в Октябрьском районе г. Грозного, ул. Ханкальская,88</t>
  </si>
  <si>
    <t>ИП Эдельбиев Абдул-Межид Салманович, 
тел. 8928 885 47 47</t>
  </si>
  <si>
    <t>Фитнес-центр, мойка, аптека, кафе, парикмахерская, 3500 кв.м.</t>
  </si>
  <si>
    <t>Проект инициирован 
в мае 2014 г.</t>
  </si>
  <si>
    <t>Строительство детского развлекательного комплекса в Заводском районе г.Грозного, ул. Мамсурова</t>
  </si>
  <si>
    <t>ООО «Кредо Грант»,
 Шахабов Магомед, тел. 89285634241</t>
  </si>
  <si>
    <t>Развлекательный центр ( отказано в предоставлении земельного участка), 25 929 кв.м.</t>
  </si>
  <si>
    <t>Строительство овощебазы в Ленинском районе г. Грозного, ул.Молдавская, б/н</t>
  </si>
  <si>
    <t>ИП Альбеков Сайди
Турпалалиевич, тел.89287383722</t>
  </si>
  <si>
    <t>Торговля овощами и фруктами, (отказ)</t>
  </si>
  <si>
    <t>Проект инициирован 
в марте 2015 г.</t>
  </si>
  <si>
    <t>Строительство и ввод
в эксплуатацию коммерческого комплекса в Заводском районе г. Грозного, ул. Маяковского, б/н</t>
  </si>
  <si>
    <t xml:space="preserve"> Коммерческий комплекс, 3642 кв.м.</t>
  </si>
  <si>
    <t>Строительство и ввод в эксплуатацию базы отдыха в Ленинском районе г.Грозного, ул. Б. Хмельницкого, 246а</t>
  </si>
  <si>
    <t>ИП Уздеев И.А.,тел. 89282906464</t>
  </si>
  <si>
    <t>Строительство металлосварочного цеха «Левша» в Заводском районе г.Грозный, ул. Индустриальная, б/н</t>
  </si>
  <si>
    <t>ИП Вахаев Асламбек
 Хасанбекович, тел.89287407788</t>
  </si>
  <si>
    <t>Металлосварочный цех, 5 000 кв.м.</t>
  </si>
  <si>
    <t>Проект инициирован 
в декабре 2014 г.</t>
  </si>
  <si>
    <t>Строительство магазина смешанных товаров в Заводском районе г.Грозного,  ул. Верхоянская, б/н</t>
  </si>
  <si>
    <t>ИП Хатуева Билант,
тел. 89288916432</t>
  </si>
  <si>
    <t>Магазин смешанных товаров (отказ)</t>
  </si>
  <si>
    <t>Строительство АГЗС и супермаркета в Заводском районе г. Грозного,  расса М29 (возле стеллы «Грозный»)</t>
  </si>
  <si>
    <t>ИП Саралиев Саит Юнусович</t>
  </si>
  <si>
    <t>АГЗС и супермаркет (отказано в предоставлении земельного участка)</t>
  </si>
  <si>
    <t>Проект инициирован 
в августе 2014 г.</t>
  </si>
  <si>
    <t>Строительство и реконструкция магазина смешанных товаров в Ленинском районе г. Грозного, ул. У.А. Садаева, 5а</t>
  </si>
  <si>
    <t>ИП Батукаев Али
 Абубакарович, тел. 89287372898</t>
  </si>
  <si>
    <t>Магазин смешанных товаров, 100 кв.м.</t>
  </si>
  <si>
    <t>Проект инициирован 
в июле 2013 г.</t>
  </si>
  <si>
    <t>Строительство цеха по производству товаров бытовой химии и гигиены в Заводском районе г. Грозного, ул. Индустриальная, б/н</t>
  </si>
  <si>
    <t>ООО «Ведмарк»,
Ахиядов Муса Салманович,
89639847648</t>
  </si>
  <si>
    <t>Производство товаров бытовой химии
и гигиены, объем производства - 66 тысяч бутылок в год.</t>
  </si>
  <si>
    <t>Строительство и эксплуатация детской спортивной школы «Цунами» в Октябрьском районе г. Грозного, ул. Фонтанная, б/н</t>
  </si>
  <si>
    <t>Федерация Спортивного каратэ России по ЧР, 
г. Грозный, Октябрьский р-он, ул. Левандовского, 151, тел.89287839077</t>
  </si>
  <si>
    <t>Детская спортивная школа (300 учеников, 600 кв.м.)</t>
  </si>
  <si>
    <t>Строительство торгового комплекса, магазина смешанных товаров, кафе в Старопромысловском районе г. Грозного, ул. Державина, б/н</t>
  </si>
  <si>
    <t>ИП Бахаев Сидек Абуезидович, тел.89280890583</t>
  </si>
  <si>
    <t>Торговый комплекс, площадь - 360 кв.м.</t>
  </si>
  <si>
    <t>Проект инициирован 
в сентябре 2014 г.</t>
  </si>
  <si>
    <t>Строительство торговой базы (закупка, хранение, переработка, реализация цветных металлов) в Заводском районе г. Грозного, рядом с кирпичным заводом</t>
  </si>
  <si>
    <t>ИП Умалатов Б.С., тел.89288890119</t>
  </si>
  <si>
    <t>Торговая база, 3 тонны в месяц, 10 000 кв.м.</t>
  </si>
  <si>
    <t>Строительство и эксплуатация коммерческого объекта в Ленинском районе г.Грозного, ул. Дъякова,б/н</t>
  </si>
  <si>
    <t>ИП Инуркаева А.И., тел. 8928 888 84 94</t>
  </si>
  <si>
    <t>Торговый центр, 100 кв. м.</t>
  </si>
  <si>
    <t>Строительство центра бытовых услуг в Старопромысловском районе г. Грозного, ул. Державина</t>
  </si>
  <si>
    <t>ИП Абдулаев Рустам
 Исмаилович, тел. 89287385767</t>
  </si>
  <si>
    <t>Оказание бытовых услуг населению,
 850 кв.м.</t>
  </si>
  <si>
    <t>Строительство и ввод в эксплуатацию магазина смешанных товаров в Октябрьском районе г. Грозного, 12 участок</t>
  </si>
  <si>
    <t>ИП Батаев Р.К., тел.89268007945</t>
  </si>
  <si>
    <t>Магазин смешанных товаров,900 кв.м.</t>
  </si>
  <si>
    <t>Строительство центра шиномонтажа, магазина и склада для шин в Октябрьском районе г.Грозного, ул. Сайханова, возле бывшего ПВР</t>
  </si>
  <si>
    <t>ИП Хасанов Ильес,
тел.89286424122</t>
  </si>
  <si>
    <t xml:space="preserve">Шиномонтаж, магазин и склад для шин, 1000 кв.м.
</t>
  </si>
  <si>
    <t>ИП Исраилов Б-А.С., тел.89284756113</t>
  </si>
  <si>
    <t>ООО «ПКФ «Дизам», 
г. Грозный,  ул. Дагестанская, 90/2
Титиев Зейнди Заурбекович, тел. 8928 744 01 93</t>
  </si>
  <si>
    <t>Строительство и эксплуатация технического центра по продаже и ремонту мобильных устройств в Ленинском районе г. Грозного, ул.Яндарова,  б/н</t>
  </si>
  <si>
    <t>ООО «IT – сервис», Гулаев Х.Я. тел. 89287886662</t>
  </si>
  <si>
    <t>Технический центр по ремонту и продаже мобильных устройств, 200 кв.м.</t>
  </si>
  <si>
    <t>Клиника Герасимова «Центр лечения боли» в Ленинском районе г. Грозного, ул. Али Митаева, б/н</t>
  </si>
  <si>
    <t>ООО «Центр лечения боли»
 Герасимов Андрей Александрович, тел.89280027726</t>
  </si>
  <si>
    <t>Медицинская клиника, 1000 кв.м.</t>
  </si>
  <si>
    <t>Строительство и ввод в эксплуатацию торговых павильонов и магазина смешанных товаров в Ленинском районе г.Грозного, ул. Б.Хмельницкого, б/н</t>
  </si>
  <si>
    <t>ИП Татаева, тел.89287404055</t>
  </si>
  <si>
    <t>Строительство и ввод в эксплуатацию магазина смешанных товаров в Ленинском районе г.Грозного, ул. Б.Хмельницкого, б/н</t>
  </si>
  <si>
    <t>Строительство и ввод в эксплуатацию магазина смешанных товаров в  Октябрьском районе г.Грозного, ул. пр. А.Кадырова, б/н</t>
  </si>
  <si>
    <t>ИП Исмаилов М.А., тел. 89258855950</t>
  </si>
  <si>
    <t>Магазин смешанных товаров, 250 кв.м.</t>
  </si>
  <si>
    <t>Расширение магазина розничной торговли в ПМ «Супермаркет» в Ленинском районе г. Грозного, ул. Тухачевского/Дъякова</t>
  </si>
  <si>
    <t>ООО «Лидерпродукт», тел. 89288881241,
Бачаев М.И.</t>
  </si>
  <si>
    <t>Магазин смешанных товаров, 2000 кв.м.</t>
  </si>
  <si>
    <t>Строительство мастерской по ремонту сложно-бытовой техники и магазина смешанных товаров в Старопромысловском районе г.Грозного, г-к Маяковского, по дороге на «Трансмаш»</t>
  </si>
  <si>
    <t xml:space="preserve"> ИП Эльмурзаев Х.Ш.,
тел.89287804941</t>
  </si>
  <si>
    <t>Мастерская сложно-бытовой техники 
и магазин смешанных товаров,600 кв.м.</t>
  </si>
  <si>
    <t>Строительство магазина смешанных товаров в Старопромысловском районе г.Грозного,  ул. Заветы Ильича (Парк «Ташкала»)</t>
  </si>
  <si>
    <t>ИП Назиров Муса
 Русланович, тел. 89298954633</t>
  </si>
  <si>
    <t>Строительство магазина смешанных товаров Старопромысловском районе г.Грозного, ул. Щербакова, 13 линия, б/н</t>
  </si>
  <si>
    <t>ООО «Сармат»
Самраилов Хасан Эдиевич,
тел.89287374242</t>
  </si>
  <si>
    <t>Магазин смешанных товаров, 210 кв.м.</t>
  </si>
  <si>
    <t>Строительство автомойки, магазина автозапчастей в Заводском районе г.Грозного, ул.Коперника, б/н</t>
  </si>
  <si>
    <t>ИП Цоев Аюб
 Магомедович, тел.89618169797</t>
  </si>
  <si>
    <t>Автомойка, магазин автозапчастей,375 кв.м.</t>
  </si>
  <si>
    <t>Строительство общественной бани
в Заводском районе г.Грозного, «Соляная балка»</t>
  </si>
  <si>
    <t>ИП Берсанов М.Р., тел.89298901122</t>
  </si>
  <si>
    <t>Общественная баня, 1 000 кв.м.</t>
  </si>
  <si>
    <t>Строительство и ввод в эксплуатацию птичника на 2000 голов птицы в Ленинском районе г.Грозного, пос. Старая Сунжа</t>
  </si>
  <si>
    <t>ИП Батукаев Д.С., тел. 89280886636</t>
  </si>
  <si>
    <t>Птицеферма на 2000 голов птицы</t>
  </si>
  <si>
    <t>Строительство магазина смешанных товаров в Ленинском районе г. Грозного, ул.Иоаннисиани, 15</t>
  </si>
  <si>
    <t>ИП Абубакирова Р.Д.,
тел. 89280888921</t>
  </si>
  <si>
    <t>ИП Мунжуев М.М., тел. 89287399454</t>
  </si>
  <si>
    <t>Завод по утилизации мусора, 35 000 кв.м.</t>
  </si>
  <si>
    <t>Строительство птицефабрики в Старопромысловском районе г.Грозного, Соленая балка</t>
  </si>
  <si>
    <t>ИП Ясаева Ирина
Имрановна, тел.89889080803</t>
  </si>
  <si>
    <t>Разведение и выращивание птиц, 50 кв.м., 2000 голов птицы</t>
  </si>
  <si>
    <t>Проект инициирован 
в феврале 2015 г.</t>
  </si>
  <si>
    <t xml:space="preserve">ИП Абдулаев Умар Ахметович, г. Грозный, ул.Бабушкина, 20
тел.89283457865   </t>
  </si>
  <si>
    <t>Обработка природного камня, 2000 кв.м.</t>
  </si>
  <si>
    <t>Проект инициирован 
в июне 2014 г.</t>
  </si>
  <si>
    <t>Строительство продуктового магазина в  Старопромысловском районе г. Грозного, ул.Щербакова, 13 линия</t>
  </si>
  <si>
    <t>ИП Уциева Зугаш 
Хасанбековна, тел.89287834549</t>
  </si>
  <si>
    <t>Продуктовый магазин 200 кв.м.</t>
  </si>
  <si>
    <t>Проект инициирован 
в январе 2015 г.</t>
  </si>
  <si>
    <t>Итого</t>
  </si>
  <si>
    <t>Комплексная застройка спортивно-оздоровительного, туристического комплекса "Грозненское море" (Чеченская Республика, г. Грозный)</t>
  </si>
  <si>
    <t>Минэкономтерразвития ЧР, Бисаев И.У., тел. 89287366195</t>
  </si>
  <si>
    <t>Строительные работы завершены на 70%</t>
  </si>
  <si>
    <t>ООО "Ахмат-Тауэр",8926 373 68 33, 8928 736 54 86</t>
  </si>
  <si>
    <t>Проектно-сметная документация в стадии завершения</t>
  </si>
  <si>
    <t>Мощность - 480 МВт, тепловая мощность – 280 гигакалорий в час.</t>
  </si>
  <si>
    <t>Сады, теплицы и хранилища (1-й этап) (Чеченская Республика, г. Грозный)</t>
  </si>
  <si>
    <t>ООО "Родина",
Леча Хунариков, тел. 89280159448</t>
  </si>
  <si>
    <t>Проект из Перечня приоритетных инвестиционных проектов ЧР (расп. от 09.06.15 г. № 144-р. Проект реализован в 2014 г.</t>
  </si>
  <si>
    <t>Строительство "Дворца приемов" (комплекс) в Ленинском районе г.Грозного, ул. Шерипова б/н</t>
  </si>
  <si>
    <t>Министерство культуры ЧР, Асалаева Кока, тел. 89287365486</t>
  </si>
  <si>
    <t>общая площадь строительства: 39.000 кв. м.
крытая автостоянка: на 700 автомобилей,
театральный салон на 1224 зрителя, церемониальный зал на 300 человек.</t>
  </si>
  <si>
    <t>Статотчетность 
будет представлена в декабре 2015 г.</t>
  </si>
  <si>
    <t>Строительство  отеля (второй этап спорткомплекса «Ахмат-Арена») в Ленинском районе г. Грозного, ул. Яшина</t>
  </si>
  <si>
    <t>ООО «Чеченстрой», тел. 8928 736 54 86</t>
  </si>
  <si>
    <t>Площадь - 17,5 тыс. кв. м.</t>
  </si>
  <si>
    <t>Реализуется арабами.</t>
  </si>
  <si>
    <t>Строительство жилого микрорайона в Ленинском районе г. Грозного, ул. Кирова</t>
  </si>
  <si>
    <t>Строительные работы завершены на 40%</t>
  </si>
  <si>
    <t>Строительство гипермаркета сети "Лента" в Октябрьском районе г.Грозного, Ханкальская, б/н</t>
  </si>
  <si>
    <t>ООО «Лента», Милешина А., тел. 8921 311 01 76</t>
  </si>
  <si>
    <t>ООО «Грозгражданстрой»,
Асалаева Кока, тел. 89287365486</t>
  </si>
  <si>
    <t>Комплекс на 4,1 тыс. кв. м</t>
  </si>
  <si>
    <t>Строительство супермаркета в Октябрьском районе г. Грозного, площадь "Минутка"</t>
  </si>
  <si>
    <t>ООО «Грозный Сити»,
Асалаева Кока, тел. 89287365486</t>
  </si>
  <si>
    <t>Гипермаркет на 9,154 тыс. кв. м.</t>
  </si>
  <si>
    <t>ООО "Грозный-Сити", 
Асалаева Кока, тел. 89287365486</t>
  </si>
  <si>
    <t>Строительство индустриального парка "Грозненский" в Заводском районе г. Грозного Чеченской Республики, район Радиозавода</t>
  </si>
  <si>
    <t>Площадь - 13,2 га. Количество резидентов - 6 ед. Объем инвестиций, планируемых резидентами, - 645 млн рублей.
На территории парка планируются производства:
- производство товарного бетона;
- производство кровельного железа;
- производство шлакоблоков;
- производство стеклопакетов;
- производство полипропиленовых труб.</t>
  </si>
  <si>
    <t>Строительные работы завершены на 50%</t>
  </si>
  <si>
    <t>ООО «Чеченстрой», Асалаева Кока, тел. 89287365486</t>
  </si>
  <si>
    <t>Площадь - 8,4 тыс. кв. м</t>
  </si>
  <si>
    <t>Строительство 14-этажного жилого дома, г.Грозный, Ленинский район, ул. Орзамиева,45</t>
  </si>
  <si>
    <t>ООО "Заманхо", тел. 33-33-33</t>
  </si>
  <si>
    <t>Дом торжеств на 1809 кв.м.</t>
  </si>
  <si>
    <t>Строительство торгово-производственного комплекса и торгового центра "Хадис" в Старопромысловском районе г. Грозного, ул. Исмаилова, 29</t>
  </si>
  <si>
    <t>ООО "Марьяна",
 Хадисов Руслан, тел. 8928 0222787</t>
  </si>
  <si>
    <t>1 этап – строительство СТО, мойки, магазина стройматериалов «Технониколь», кафе,  жестяного и пластикового цеха и помещения для аренды.
2 этап – строительство торгового центра «Хадис», 40 000 кв.м.</t>
  </si>
  <si>
    <t>Строительство завода по производству полипропиленовых труб и строительных материалов в Заводском районе г. Грозного, ул.Коперника (рядом с кирпичным заводом)</t>
  </si>
  <si>
    <t>Производство полипропиленовых труб, 30 000 кв.м.</t>
  </si>
  <si>
    <t>Строительство цеха по производству комбикорма в Заводском районе г. Грозного, ул. Коперника (рядом с кирпичным заводом)</t>
  </si>
  <si>
    <t>ООО «Эмин-87»,
Цакаев С.Т., тел. 89287376931</t>
  </si>
  <si>
    <t>Строительство центра обслуживания населения, изготовления мебели и торгового центра в Заводском районе г.Грозного, ул. Индустриальная, 1</t>
  </si>
  <si>
    <t>ООО «Кондор», 
Убиев Аслан Диникович,
тел. 8964 065 89 98</t>
  </si>
  <si>
    <t>Центр обслуживания населения, изготовление  мебели, торговый центр, 600 кв.м.</t>
  </si>
  <si>
    <t>Строительные работы завершены на 80%. Статотчетность не представлена.</t>
  </si>
  <si>
    <t>Строительство торгового коммерческого центра «ост. Новая» в Старопромысловском районе г.Грозного, ул Заветы Ильича, б/н (ост. Новая)</t>
  </si>
  <si>
    <t>ИП Абдурахманов Руслан Ахмедович, тел.8928 2903167</t>
  </si>
  <si>
    <t>Торговый центр, 1100 кв.м.</t>
  </si>
  <si>
    <t>Строительные работы завершены на 60 %</t>
  </si>
  <si>
    <t>Строительство медицинской клиники "Берс"в Ленинском районе г.Грозного, ул. им. Шейха Али Митаева, 33</t>
  </si>
  <si>
    <t>ООО «Медицина», Абдрахманов Аслан Шамильевич, тел.89640626770</t>
  </si>
  <si>
    <t>Медицинская клиника на 6000 тыс. кв.м.</t>
  </si>
  <si>
    <t>Строительство овощехранилища
в Заводском районе г. Грозного, ул. Коперника</t>
  </si>
  <si>
    <t>ООО «Интегро».</t>
  </si>
  <si>
    <t>Создание крестьянско-фермерского хозяйства «Межидов» в Ленинском районе г. Грозного, Петропавловское шоссе, б/н (за авторынком)</t>
  </si>
  <si>
    <t>Межидов 
Умар Вахаевич, тел. 89287352683, 89671187057</t>
  </si>
  <si>
    <t>Откорм содержание животных - КРС,овец,коз, птицы(куры, гуси,уткии индюки). Производство и реализация сельхозпродукции(овощи, мясо птицы, рыба), 3500 кв.м.</t>
  </si>
  <si>
    <t>ИП Темиров Адлан,
тел.989620008113</t>
  </si>
  <si>
    <t>Торговый центр и гостиница на 800 кв.м., 20 гостиничных мест.</t>
  </si>
  <si>
    <t>Строительство торгового комплекса в Октябрьском районе г.Грозного, ул. 8 марта, б/н</t>
  </si>
  <si>
    <t>ИП Абубакарова З.С-Х.,
тел. 89620008113</t>
  </si>
  <si>
    <t>Торговый комплекс, 400 кв.м.,1200000 руб.в год</t>
  </si>
  <si>
    <t>Строительные работы завершены на 80%</t>
  </si>
  <si>
    <t>ИП Озниева Зура Мумадиевна, тел.89370257676</t>
  </si>
  <si>
    <t>Супермаркет на 200 кв.м.</t>
  </si>
  <si>
    <t>ОАО «Кавэлектромонтаж»,
г. Грозный,
тел.(8712) 22-31-49</t>
  </si>
  <si>
    <t>ИП Магомадов А.А.,
тел.8938 8956732</t>
  </si>
  <si>
    <t>Строительство и эксплуатация торгового центр в Старопромысловском районе г. Грозного, ул. Заветы Ильича</t>
  </si>
  <si>
    <t>ИП Атаев Хамид Салаудинович, тел. 89289530785</t>
  </si>
  <si>
    <t>Торговый центр, мощность - 3 660 руб. в год, 1000 кв.м.</t>
  </si>
  <si>
    <t>Строительство и эксплуатация мойки грузовых и легковых автомобилей в Старопромысловском районе г. Грозного, г-к Нефтемайск, ул. Заветы Ильича</t>
  </si>
  <si>
    <t>ИП Асиев Расул Васархаевич, тел. 89286461551</t>
  </si>
  <si>
    <t>Мойка, мощность -1 869 600 руб. в год, 1000 кв.м.</t>
  </si>
  <si>
    <t>Строительные работы завершены на 20%</t>
  </si>
  <si>
    <t>Строительство торгового комплекса (гостиница, салон красоты, автомойка) в Октябрьском районе г.Грозный, ул. Ассиновская, 9б</t>
  </si>
  <si>
    <t>ИП Сайдхасанов Исмаил Исламович, тел.89388999939</t>
  </si>
  <si>
    <t>Торговый комплекс, автомойка,кафе, продуктовый магазин, салон красоты, готиница, 4053 кв.м.,4000 человек в год.</t>
  </si>
  <si>
    <t>Строительные работы завершены на 70 %</t>
  </si>
  <si>
    <t>Строительство торгового центра (продовольственные товары) в Старопромысловском районе г.Грозного, г-к Иванова,2</t>
  </si>
  <si>
    <t>ИП Мусаев Рамзан Магометович, тел. 89287367848</t>
  </si>
  <si>
    <t>Торговый центр, 2000 кв.м.</t>
  </si>
  <si>
    <t>Строительные работы завершены на 80 %</t>
  </si>
  <si>
    <t>Продуктовый магазин-склад в Октябрьском районе г. Грозного, 30 участок, ул.Беслановская, 35</t>
  </si>
  <si>
    <t>ИП Арсанукаев Б.Х. тел. 89287450464</t>
  </si>
  <si>
    <t>Создание торгово-строительной базы в Октябрьском районе г. Грозного, 12 участок</t>
  </si>
  <si>
    <t>ООО «ПКФ «Дизам», 
Титиев Зейнди Заурбекович,тел. 89287440193</t>
  </si>
  <si>
    <t>Торгово-строительная база, 5000 кв.м.</t>
  </si>
  <si>
    <t>Строительство и ввод в эксплуатацию магазина смешанных товаров в Старопромысловском районе г. Грозного, ул. Орехова 12/2</t>
  </si>
  <si>
    <t>ИП Махамаев Асхаб Абдулазимович, тел.89288878907</t>
  </si>
  <si>
    <t>Магазин смешанных товаров, 70 кв.м.</t>
  </si>
  <si>
    <t>Строительные работы завершены на 5%</t>
  </si>
  <si>
    <t>Строительство магазина продовольственных товаров в Ленинском районе г. Грозного, ул. Иоаннисиани, б/н</t>
  </si>
  <si>
    <t>ИП М.А-В. Ильясов, тел.89640633222</t>
  </si>
  <si>
    <t>Магазин продовольственных товаров на 81 кв.м.</t>
  </si>
  <si>
    <t>Строительство и ввод в эксплуатацию цеха по обработке
 и производству изделий из природного камня в Старопромысловском районе г. Грозного, ул.Пограничная,б/н</t>
  </si>
  <si>
    <t>ИП Абдулаев
Умар Ахметович, тел. 8928649 6734</t>
  </si>
  <si>
    <t>Производство строительных метериалов из природного камня различных форм, 1000 штук в день, 500 кв.м.</t>
  </si>
  <si>
    <t>Строительство Грозненского завода строительной керамики в Заводском районе г. Грозного, ул Коперника</t>
  </si>
  <si>
    <t>ООО «ГрозСтройКерам»,
Аслахаджиев Шамхан Алиевич, тел. (8712)29-53-91</t>
  </si>
  <si>
    <t>Производственная мощность предприятия - 60 млн усл. Кирпича в год. Производится  от 2000 до 2500 кирпичей в месяц. Завод расположен на плозади 3 Га. Марка кирпича - М 75,М 100.</t>
  </si>
  <si>
    <t xml:space="preserve">Проект реализован в  2014 г. </t>
  </si>
  <si>
    <t xml:space="preserve">Строительство спортивного комплекса «Колизей» в Ленинском районе г. Грозного, ул. Грибоедова/ул.Стахановцев (напротив "Московской стоянки") </t>
  </si>
  <si>
    <t>Спортивный комплекс на 5000 мест.</t>
  </si>
  <si>
    <t>Проект реализован в 2014 г.</t>
  </si>
  <si>
    <t>Реконструкция "Дома печати" в Ленинском районе г.Грозного, площадь трех героев</t>
  </si>
  <si>
    <t>ООО "Инкомстрой", 
Асалаева Кока, тел. 89287365486</t>
  </si>
  <si>
    <t>Площадь 5600 кв.м.</t>
  </si>
  <si>
    <t>Строительство медиционского диагностического центра в Ленинском районе г. Грозного, ул. Лорсанова,б/н</t>
  </si>
  <si>
    <t>Медицинский центр на 300 кв. м., 3000 человек в год.</t>
  </si>
  <si>
    <t>Реконструкция общеобразовательной школы № 20 в Ленинском районе г.Грозного, ул. С. Ташухаджиева</t>
  </si>
  <si>
    <t>Общеобразовательная школа на 320 ученических мест</t>
  </si>
  <si>
    <t>Строительство многоквартирного 7,9-этажного жилого дома в Ленинском районе г.Грозного, микр. Ипподромный, ул. Алычовая</t>
  </si>
  <si>
    <t>Абубакаров Руслан Зайндиевич, тел. 89288990001</t>
  </si>
  <si>
    <t>Площадь - 6830 кв. м</t>
  </si>
  <si>
    <t>Завод по закаливанию стекла и изготовлению стеклопакетов в  Заводском районе г.Грозного (реконструкция)</t>
  </si>
  <si>
    <t>ООО "Лидер-Фасад",
Асалаева Кока, тел. 89287365486</t>
  </si>
  <si>
    <t>Проект реализован на территоии индустриального парка "Грозненский". Мощность производства - 250 кв.м стеклопакетов/сутки.</t>
  </si>
  <si>
    <t>Эдилов Хож-Ахмед Умарович, тел. 89287351228</t>
  </si>
  <si>
    <t>Строительство многоквартирного жилого дома в Ленинском районе г. Грозного, пр.Путина,5а</t>
  </si>
  <si>
    <t>Жилой дом на 2445 кв. м.</t>
  </si>
  <si>
    <t>Фирменный магазин швейцарских часов «RoyalTime» в Ленинском районе г. Грозного, пр.Путина, 36</t>
  </si>
  <si>
    <t>ИП Наурузова Роза Кагировна, тел. 8(8712)29-44-50</t>
  </si>
  <si>
    <t>Магазин на 50 кв.м.</t>
  </si>
  <si>
    <t xml:space="preserve">Проект реализован в июле 2014 г. </t>
  </si>
  <si>
    <t>Строительство начальной общеобразовательной школы «Умное поколение» в Октябрьском районе г.Грозного, ул.Краснофлотская, 37</t>
  </si>
  <si>
    <t>ИП Хачукаева Асят Лечиевна, тел.89287885187</t>
  </si>
  <si>
    <t>Начальная общеобразовательная школа на 100 мест,850 кв.м.</t>
  </si>
  <si>
    <t>Проект реализован в сентябре 2014 г.  Представлено 2 трудовых договора</t>
  </si>
  <si>
    <t>Строительство цеха по производство и реализация мясной и колбасной продукции в Заводском районе г. Грозного, ул. Индустриальная, б/н</t>
  </si>
  <si>
    <t>ООО «Империя»,
Мусаев Зельмах Гириханович, 
тел. 89288988832</t>
  </si>
  <si>
    <t>Мясной и колбасный цех, 500 тонн в год, 700 кв.м.</t>
  </si>
  <si>
    <t>Проект реализован в декабре 2013 г.
Проект заморожен, трудовых договоров нет
(цех закрыт)</t>
  </si>
  <si>
    <t>Строительство многопрофильного медицинского центра «Берс» в Ленинском районе г. Грозного, ул.Пионерская/им. Академика МД. Миллионщикова, б/н</t>
  </si>
  <si>
    <t>ООО «Берс»
Берсанов Руслан У.,
тел.89287814783</t>
  </si>
  <si>
    <t>Многопрофильный медицинский центр, 6000 человек в год, 560 кв.м.</t>
  </si>
  <si>
    <t>Проект реализован в декабре 2013 г. Представлено 12 трудовых договоров</t>
  </si>
  <si>
    <t>Строительство спортивного комплекса и фитнес-центра в Октябрьском районе г. Грозного, ул. П.Мусорова, б/н</t>
  </si>
  <si>
    <t>ООО «Восьмое марта»,
Зуруев Магомед Умарович,
тел.89280037503</t>
  </si>
  <si>
    <t>Спортивный комплекс, 620,22 кв.м., 10856371 руб.в год.</t>
  </si>
  <si>
    <t xml:space="preserve">Проект реализован в октябре 2014 г. </t>
  </si>
  <si>
    <t>Строительство, расширение и эксплуатация торгового центра
«Катаяма» в Старопромысловском районе, ул. Заветы Ильича, 30а</t>
  </si>
  <si>
    <t>ИП Мазаева Луиза,
тел, 89388898899</t>
  </si>
  <si>
    <t>Торговый центр, кафе, тренажерный зал, кафе, продовольственный магазин, 400 кв.м.</t>
  </si>
  <si>
    <t xml:space="preserve">Проект реализован в мае 2014 г. </t>
  </si>
  <si>
    <t>Ввод в эксплуатацию гостиницы «4 сезона» после реконструкции и ремонта в Старопромысловском районе г. Грозного, ул.им.Н.А.Назарбаева</t>
  </si>
  <si>
    <t>ООО «Гуной»  Яхьяев Ибрагим Рамзанович, тел.89287872973</t>
  </si>
  <si>
    <t>Перепрофилирование гостинцы, площадь земельного участка - 3000 кв.м., плошадь гостиницы - 2000 кв.м., 38 номеров</t>
  </si>
  <si>
    <t>Проект реализован в январе 2014 г. Представлено 6 трудовых договоров</t>
  </si>
  <si>
    <t>Строительство детсада-ясли «Малхазни» в Октябрьском районе г. Грозного, ул.Леонова 65, ул. Ханкальская б/н</t>
  </si>
  <si>
    <t>ООО «Айзан», Атуева Лиза Мутулиевна, тел.89287370881</t>
  </si>
  <si>
    <t>Детское дошкольное учреждение, детсад-ясли, 3000 кв.м., 80 мест.</t>
  </si>
  <si>
    <t>Проект реализован в октябре 2014 г.  Представлено 2 трудовых договора</t>
  </si>
  <si>
    <t>Строительство торгового комплекса «Башлам» в Октябрьском районе г. Грозного, ул. Узуева, 95/97</t>
  </si>
  <si>
    <t>ИП Батаев Шамсудин, тел.89287876319</t>
  </si>
  <si>
    <t>Торговый компекс,600 кв.м.</t>
  </si>
  <si>
    <t xml:space="preserve">Проект реализован в июне 2014 г. </t>
  </si>
  <si>
    <t>Магазин по продаже компьютерной техники и электроники в Ленинском районе г. Грозного, ул. Гурина/Садовая, 124/128</t>
  </si>
  <si>
    <t>ИП Даудов Хизир Саид-Магомедович, тел. 89287409321</t>
  </si>
  <si>
    <t>Магазин компьютерной техникии электроники на 220 кв.м.</t>
  </si>
  <si>
    <t>Проект реализован в июле 2014 г.  Представлено 2 трудовых договора</t>
  </si>
  <si>
    <t>Создание салона красоты и ателье по пошиву одежды «Мариса» в Октябрьском районе г. Грозного, ул. П.Мусорова, б/н/Хрусталева, 25/101</t>
  </si>
  <si>
    <t>ИП Газиева Авлази Мумаевна, тел. 89282663600</t>
  </si>
  <si>
    <t>Салон красоты, 200 кв.м., 3 628 620 руб. в год, 3600  человек в год.</t>
  </si>
  <si>
    <t xml:space="preserve">Проект реализован в декабре 2014 г. Представлено 6 трудовых договоров </t>
  </si>
  <si>
    <t>Строительство магазина и складских помещений (стройматериалы) в Старопромысловском районе г. Грозного, ул. Старопромысловское шоссе, 103Б</t>
  </si>
  <si>
    <t>ООО ПКФ «Идеал»,
тел.89389064444, Матаева Макка</t>
  </si>
  <si>
    <t>Магазин строительных материалов, 2000 кв.м.</t>
  </si>
  <si>
    <t xml:space="preserve">Проект реализован в августе 2014 г. </t>
  </si>
  <si>
    <t>Крестьянско-фермерское хозяйство в Ленинском районе г. Грозного,пос. Родина</t>
  </si>
  <si>
    <t>ИП Ибрагимов Исрапил Тавсартаевич, тел.89623478965</t>
  </si>
  <si>
    <t>Хозяйство на 1000 голов КРС, птицы, общая площадь 2000 кв.м.</t>
  </si>
  <si>
    <t>Строительство хозяйственного магазина «Мегастрой» в Октябрьском районе г. Грозного, ул. Сайханова</t>
  </si>
  <si>
    <t>ИП Якупова Б.С., тел. 89282691152</t>
  </si>
  <si>
    <t>Хозяйственный магазин, 1000 кв.м., 1560000 в год.</t>
  </si>
  <si>
    <t>ООО Агенство недвижимости «Грозный-капитал» в Ленинском районе г.Грозного, пр-т А-Х.Кадырова</t>
  </si>
  <si>
    <t>ООО «Грозный капитал» Джабраилов Турпал – Али Амирсултанович,
тел. 89380194226</t>
  </si>
  <si>
    <t>Агентство недвижимости, 70 кв.м.</t>
  </si>
  <si>
    <t>Проект реализован в октябре 2014 г.  Представлено 27 трудовых договоров</t>
  </si>
  <si>
    <t>Строительство торгового центра в Старопромысловском районе г. Грозного,ул. З. Ильича, б/н</t>
  </si>
  <si>
    <t>ИП Алиев Авхад
Ахмедович, тел. 89389977700</t>
  </si>
  <si>
    <t>Торговый центр,  1200000 руб. в год, 100 кв.м.</t>
  </si>
  <si>
    <t>Строительство мини-цеха по производству сухих строительных смесей в Ленинском районе г. Грозного, пос. Старая Сунжа</t>
  </si>
  <si>
    <t>ИП Ациев Руслан Султанович, тел.89282622655</t>
  </si>
  <si>
    <t>Цех произволит 2310 тонн сухих смесей в год,400 кв.м.</t>
  </si>
  <si>
    <t>Проект реализован в апреле 2014 г. Представлено 5 трудовых договоров</t>
  </si>
  <si>
    <t>Ресторан быстрого питания в г. Грозном, Ленинский р-он, ул. Краснознаменная, 114</t>
  </si>
  <si>
    <t>ИП Губзаева Элита,
тел. 89388754431</t>
  </si>
  <si>
    <t>Ресторан на 800 кв. м.</t>
  </si>
  <si>
    <t>Строительство автодрома "Крепость Грозная" в Заводском районе г. Грозного, ул.Химиков,б/н</t>
  </si>
  <si>
    <t xml:space="preserve">Площадь - 550,0 тыс. кв. м.,автодром для различных гоночных соревнований: состоит из 7 трасс, 25 боксов для техники, административное здание, столовая. Кольцевая трасса – 3 км. 86 м., драг – 950 м., дрифт – 500 м., картинг – 1,3 км., автокросс – 1,2 км., внедорожная трасса – 1,3 км.  </t>
  </si>
  <si>
    <t xml:space="preserve">Проект реализован в августе 2015 г. </t>
  </si>
  <si>
    <t>ООО РТЦ "Беркат",
Асалаева Кока, тел. 89287365486</t>
  </si>
  <si>
    <t>Торговый комплекс на 12 тыс. кв. м.</t>
  </si>
  <si>
    <t xml:space="preserve">Проект реализован в июне 2015 г. </t>
  </si>
  <si>
    <t>Строительство коттеджного поселка в Ленинском районе г. Грозного (Бароновка)</t>
  </si>
  <si>
    <t>26 коттеджей на 8,59 тыс. кв. м</t>
  </si>
  <si>
    <t xml:space="preserve">Проект реализован в  2015 г. </t>
  </si>
  <si>
    <t>Строительство торгово-выставочного комплекса с офисными помещениями в Ленинском районе г. Грозного, ул. Районная, 1а</t>
  </si>
  <si>
    <t>ООО "Евро-Телеком", тел Генаев А.А., 89280150379</t>
  </si>
  <si>
    <t>Торговый комплекс на 5 310 кв. м.</t>
  </si>
  <si>
    <t xml:space="preserve">Проект реализован в октябре 2015 г. </t>
  </si>
  <si>
    <t>Строительство торгового центра "Прогресс" в Ленинском районе г. Грозного, ул. Маяковского, 113</t>
  </si>
  <si>
    <t>ИП Татаев Асламбек Магомедович, тел.89287383629</t>
  </si>
  <si>
    <t>Торговый центр на 7902,6 кв. м.</t>
  </si>
  <si>
    <t xml:space="preserve">Проект реализован в июле 2015 г. </t>
  </si>
  <si>
    <t>Строительство торгового центра (продовольственные товары) в  Старопромысловском районе г.Грозного, ул. Заветы Ильича, б/н</t>
  </si>
  <si>
    <t>ИП Халилова Балижа,
тел. 89288948068</t>
  </si>
  <si>
    <t>Торговый центр, 18 млн. руб. в год,4800 кв.м.</t>
  </si>
  <si>
    <t>Торговый центр на 9441,6 кв. м.</t>
  </si>
  <si>
    <t xml:space="preserve">Проект реализован в марте 2015 г. </t>
  </si>
  <si>
    <t>Строительство и эксплуатация здания торгово-офисного центра в Ленинском районе г. Грозного, ул. Али Митаева, 22</t>
  </si>
  <si>
    <t>ИП Исмаилов Бухари,
тел.89287378361</t>
  </si>
  <si>
    <t>Торгово-офисное здание на 1000 кв.м.</t>
  </si>
  <si>
    <t>Строительство нежилого здания на территории Парка материнской славы в Ленинском районе г. Грозного, ул. Кутузова, 10</t>
  </si>
  <si>
    <t>Назначение - ресторан. Площадь - 773,12 кв. м</t>
  </si>
  <si>
    <t>Строительство здания офиса и складских помещений в Старопромысловском районе г. Грозного,ул. Джабраилова</t>
  </si>
  <si>
    <t xml:space="preserve">Коммерческий объект на 501,5 кв. м. </t>
  </si>
  <si>
    <t>Расширение магазина «Дом дверей» в Ленинском районе г. Грозного, Маяковского, 29</t>
  </si>
  <si>
    <t>ИП Мусадов Махран Ширванович, тел.89288893089</t>
  </si>
  <si>
    <t>Магазин "Дом дверерй" на 300 кв.м.</t>
  </si>
  <si>
    <t>Строительство торгового комплекса и  автосалона в Ленинском районе г. Грозного, ул. Февральская, 112</t>
  </si>
  <si>
    <t>ООО «Вираж»,
тел.89282907431</t>
  </si>
  <si>
    <t>Торговый комплекс на 1500 кв.м.</t>
  </si>
  <si>
    <t>Строительство и ввод в эксплуатацию СТО, автомойки, магазина автозапчастей, магазина подтоваров и кафе в Октябрьском районе г. Грозного, ул. Нагорная, 70/12</t>
  </si>
  <si>
    <t>ИП Амхадова Лилапи Салимбековна,
тел. 89287365180</t>
  </si>
  <si>
    <t>СТО, автомойка, магазин, кафе, 6000 человек в год, 1800 кв.м.</t>
  </si>
  <si>
    <t>Производственно-коммерческое предприятие в Октябрьском районе г. Грозного, пр.А.Кадырова, 203</t>
  </si>
  <si>
    <t>ИП Мусостов Сайпа Зияутдинович, тел. 89287366091</t>
  </si>
  <si>
    <t>Коммерческий объект на 1462,2 кв. м.</t>
  </si>
  <si>
    <t>Строительство торгово-производственной базы в Ленинском районе г. Грозного, ул. Молдавская, 10</t>
  </si>
  <si>
    <t>ИП Хамагомадов Казбек Мухамедович, тел.89289405541</t>
  </si>
  <si>
    <t xml:space="preserve">Торговая база на 1982,2 кв. м. </t>
  </si>
  <si>
    <t xml:space="preserve">Проект реализован в сентябре 2015 г. </t>
  </si>
  <si>
    <t>Строительство здания магазина в Ленинском районе г. Грозного, ул.Машинная,б/н</t>
  </si>
  <si>
    <t>ИП Атаев Руслан Калунович, тел.89607643289</t>
  </si>
  <si>
    <t xml:space="preserve">Магазин на 1260 кв. м. </t>
  </si>
  <si>
    <t>Строительство магазина, кафе, мойки и шиномонтажа в Старопромысловском районе г. Грозного, ул.Заветы Ильич, 159а</t>
  </si>
  <si>
    <t>ООО "Стройинвест-Б",
Магомадов Руслан,
тел.89287829958</t>
  </si>
  <si>
    <t>Коммерческий комплекс на 324,6 кв. м.</t>
  </si>
  <si>
    <t>Строительство и ввод в эксплуатацию торгового центра (гостиница, супермаркет, ресторан, фитнес-зал) в Ленинском районе г. Грозного, ул. Айдамирова, 190/1</t>
  </si>
  <si>
    <t>ИП Темерсултанов Магомед Лечиевич,
тел. 89252674829</t>
  </si>
  <si>
    <t>Торговый центр на 2000 кв.м.</t>
  </si>
  <si>
    <t xml:space="preserve">Проект реализован в апреле 2015 г. </t>
  </si>
  <si>
    <t>Строительство магазина, кафе и офисный помещений в Заводском районе г.Грозного, ул. Социалистическая, 2 и 3</t>
  </si>
  <si>
    <t>ИП Митаев Ташбулат Алаевич, тел. 89289074376</t>
  </si>
  <si>
    <t>Объект на 326,9 кв. м.</t>
  </si>
  <si>
    <t>Строительство ресторана «Дай кхерч» в Старопромысловском районе г. Грозного, ул. Джабраилова</t>
  </si>
  <si>
    <t>Ресторан на 1248,34 кв. м.</t>
  </si>
  <si>
    <t>Строительство цеха по хранению и переработке сельхозпродукции в Октябрьском районе г. Грозного, ул. Батумская</t>
  </si>
  <si>
    <t>ИП Денильханов Им-Али Магометович, тел.8928 7854587</t>
  </si>
  <si>
    <t>Цех на 735,8 кв. м., 10 тонн сельхозпродукции в год.</t>
  </si>
  <si>
    <t>Строительство торговой базы и складских помещений в Заводском районе г. Грозного, ул.Индустриальная, 70</t>
  </si>
  <si>
    <t xml:space="preserve"> ИП Гулуев Бислан Мумадиевич, тел.89388712344</t>
  </si>
  <si>
    <t>Торговая база на 844,4 кв. м.</t>
  </si>
  <si>
    <t>Заводской</t>
  </si>
  <si>
    <t>Торг</t>
  </si>
  <si>
    <t>Мэрия</t>
  </si>
  <si>
    <t>Октябрьский</t>
  </si>
  <si>
    <t>АПК</t>
  </si>
  <si>
    <t>Старопромысловский</t>
  </si>
  <si>
    <t>Фонд</t>
  </si>
  <si>
    <t>Ленинский</t>
  </si>
  <si>
    <t>Жилье</t>
  </si>
  <si>
    <t>Спорт</t>
  </si>
  <si>
    <t>Пром</t>
  </si>
  <si>
    <t>Образование</t>
  </si>
  <si>
    <t>Медицина</t>
  </si>
  <si>
    <t>Минтерр</t>
  </si>
  <si>
    <t>В перечне ПИП ЧР
(расп. От 09.06.15 г.</t>
  </si>
  <si>
    <t>Транспорт</t>
  </si>
  <si>
    <t>Господдержка</t>
  </si>
  <si>
    <t>Префектура</t>
  </si>
  <si>
    <t>Отрасль</t>
  </si>
  <si>
    <t>Источник
информации
(принадлежность)</t>
  </si>
  <si>
    <t>Проект реализован
в январе 2016 г.</t>
  </si>
  <si>
    <t>Строительство общеобразовательной (частной) школы в Ленинском районе г.Грозного, ул. Московская, б/н</t>
  </si>
  <si>
    <t xml:space="preserve">Строительство Дома торжеств "Фирдаус"(комплекс) в Ленинском районе г.Грозного, ул.Димаева (Шерипова),б/н </t>
  </si>
  <si>
    <t xml:space="preserve">Строительство торгового центра и гостиницы «Ислам»» в Ленинском районе г.Грозного, ул. им. Шейха Али Митаева, 3 </t>
  </si>
  <si>
    <t>Строительство супермаркета в Ленинском районе г. Грозного, ул. Калинина, 9</t>
  </si>
  <si>
    <t>Торговый комлекс "Поиск" в г.Грозном, Ленинский район, ул. Маяковского, б/н.</t>
  </si>
  <si>
    <t>Торговый комплекс на 1000 кв.м.</t>
  </si>
  <si>
    <t xml:space="preserve">Проект реализован в ноябре 2014 г. </t>
  </si>
  <si>
    <t>Проект реализован в феврале 2016 г.</t>
  </si>
  <si>
    <t>Строительство гостиничного комлекса "Беркат" в г. Грозном, Ленинский район ул. Стахановцев,б/н</t>
  </si>
  <si>
    <t>Строительство и ввод в эксплуатацию кафе-шашлычная на территории Ленинского района г.Грозного, ул. Алтайская, 9</t>
  </si>
  <si>
    <t>ИП Лорсанова Л.Ш.,тел.8928 017 66 60</t>
  </si>
  <si>
    <t>Заведение общесвтенного питания, 100 кв.м.</t>
  </si>
  <si>
    <t>Строительство и ввод в эксплуатацию оптово-розничного склада-магазина на территории Октябрьского района, г.Грозного, ул.Новопромысловая, б/н</t>
  </si>
  <si>
    <t>ИП Магомедов Р.Х.,тел.8938 997 38 38</t>
  </si>
  <si>
    <t xml:space="preserve">Оптово-розничный магазин-склад, 200 кв.м. </t>
  </si>
  <si>
    <t>Проект инициирован в марте 2016 г.</t>
  </si>
  <si>
    <t>ООО "Капитал", Шабаев Б.Б., тел. 8928 780 29 03</t>
  </si>
  <si>
    <t>Проект инициирован в феврале 2016 г.</t>
  </si>
  <si>
    <t>Строительство и ввод в эксплуатацию ТРЦ "Капитолий" на территории Старопромысловского р-на, пос. Катаяма, ул. 2 линия,б</t>
  </si>
  <si>
    <t>ИП Ибахаджиев А.Х., тел. 8928 782 59 83</t>
  </si>
  <si>
    <t>Строительство и ввод в эксплуатации аптеки на территории Ленинского р-на г.Грозного, на пересечении ул.Дудаева  и ул.Чайковского</t>
  </si>
  <si>
    <t>ООО "ЛТД", тел. 8938 835 47 19</t>
  </si>
  <si>
    <t xml:space="preserve"> Аптека, 50 кв.м.</t>
  </si>
  <si>
    <t>Строительство стоматологической клиники на территории Заводского района г.Грозного, на пересечении ул. Выборгская и Новосибирская</t>
  </si>
  <si>
    <t>ИП Баштаров М.Л., тел. 8929 897 84 84</t>
  </si>
  <si>
    <t>Стоматологическая клиника, 100 кв.м.</t>
  </si>
  <si>
    <t>OOO "Strongman Nutrition", Нуралиев С.И., тел. 8938 022 09 09</t>
  </si>
  <si>
    <t>Завод по производству  спортивного питания, 12 000 кв.м.</t>
  </si>
  <si>
    <t>Строительство и ввод в эксплуатацию аптеки на территории Старопромысловского района г.Грозного, г-к Маяковского</t>
  </si>
  <si>
    <t>ИП Гинаев Р.В., тел. 8964 069 04 03</t>
  </si>
  <si>
    <t>Аптека на 40 кв.м.</t>
  </si>
  <si>
    <t>Строительство 9-этажного одноподъездного многокваротирного жидлолго долма со встроенными нежилыми помещениями на 1 и 2 этажах и подземной парковкой на 18 мест на территории Ленинского района г.Грозного, ул. Космонавтов, б/н</t>
  </si>
  <si>
    <t>ООО "Дика-Стройпроект", Тураев В.Я., тел. 8965 968 39 65</t>
  </si>
  <si>
    <t>9-этажный жилой дом, 5000 кв.м.</t>
  </si>
  <si>
    <t>Проект инициирован в апреле 2016 г.</t>
  </si>
  <si>
    <t>Строительство магазина смешанных товаров на территории Старопромысловского района г.Грозного, ул. Заветы Ильича, б/н</t>
  </si>
  <si>
    <t>ЗАО "Луч", Султанова Т.И., тел. 8989 916 28 03</t>
  </si>
  <si>
    <t>Магазин смешанных товров на 100 кв. м.</t>
  </si>
  <si>
    <t>Проект инициирован в январе 2016 г.</t>
  </si>
  <si>
    <t>Строительство общественной бани
в Старопромысловском районе г.Грозного, п.Иваново</t>
  </si>
  <si>
    <t>ООО "Кинг", Тозуркаев Ш.Ш., 8962 506 20 50</t>
  </si>
  <si>
    <t>Овощехранилище</t>
  </si>
  <si>
    <t>Гипермаркет, 50 500 кв.м.</t>
  </si>
  <si>
    <t>Проект реализован в январе 2016 г.</t>
  </si>
  <si>
    <t>ООО "Кожевенный завод", г.Грозный, Чеченская Республика</t>
  </si>
  <si>
    <t>1 152 000 кв.м. кожи в год</t>
  </si>
  <si>
    <t>Минпром</t>
  </si>
  <si>
    <t>Проект из Перечня приоритетных инвестиционных проектов ЧР (расп. от 09.06.15 г. № 144-р)</t>
  </si>
  <si>
    <t>Проект из Перечня приоритетных инвестиционных проектов ЧР (расп. от 30.06.14 г. № 168-р)</t>
  </si>
  <si>
    <t>ООО "Обувная фабрика", г.Грозный, Чеченская Республика</t>
  </si>
  <si>
    <t>2 200 000 пар обуви в год</t>
  </si>
  <si>
    <t>Приют для  бездомных животных</t>
  </si>
  <si>
    <t>Проект реализован в мае 2016 года</t>
  </si>
  <si>
    <t>Вольеры на 350 мест</t>
  </si>
  <si>
    <t>Малая гидро-электростанция на р.Сунжа</t>
  </si>
  <si>
    <t>Минсельхоз</t>
  </si>
  <si>
    <t>ООО "Чеченстрой"</t>
  </si>
  <si>
    <t>Минпромэнерго ЧР</t>
  </si>
  <si>
    <t>Мощность 0,5 МВт</t>
  </si>
  <si>
    <t>Строительство обувной фабрики        (Чеченская Республика, г.Грозный)</t>
  </si>
  <si>
    <t>Строительство кожевенного завода     (Чеченская республика, г.Грозный)</t>
  </si>
  <si>
    <t>Проект инициирован в мае 2016 г.</t>
  </si>
  <si>
    <t>ИП Дускаева Л.М., тел. 8928 000 02 51</t>
  </si>
  <si>
    <t>Строительство и ввод в эксплуатацию ГЗС и автомойки (г.Грозный, Ленинский район, Петропавлоское шоссе, б/н)</t>
  </si>
  <si>
    <t>ИП Исаева А.О., тел. 8928 738 51 87</t>
  </si>
  <si>
    <t>Строительство и ввод в эксплуатацию магазина смешанных товаров (г.Грозный, Старопромысловский р-он, г.Маяковского, рядом с домом № 128)</t>
  </si>
  <si>
    <t>Магазин смешанных товаров, 150 кв.м.</t>
  </si>
  <si>
    <t>Строительство и ввод в эксплуатацию кондитерского цеха (г.Грозный, Заводской район, ул.Коперника, б/н)</t>
  </si>
  <si>
    <t>ИП Сатуева Т.Б., тел. 8963 589 00 01</t>
  </si>
  <si>
    <t>Кондитерский цех, 300 кв.м.</t>
  </si>
  <si>
    <t>Строительство и эксплуатация выставочного зала-магазина (г.Грозный, Ленинский район, ул.им. Ташу-хаджи, 11)</t>
  </si>
  <si>
    <t>ИП Хаджиева Р.А.,тел. 8928 643 8076</t>
  </si>
  <si>
    <t>Выставочный зал-магазин, 198 кв.м.</t>
  </si>
  <si>
    <t>Строительство 16-этажного 5-подъездного многоквартирного  жилого дома со встроенными нежилыми помещениями и подземной парковкой на 150 мест в Октябрьском районе г. Грозного, на пересечении пр. Кадырова и ул. Абдаллы II бен Аль Хусейна</t>
  </si>
  <si>
    <t>ПДСФ ООО "Агродорстрой", Ген. директор И.Джабраилов, тел. 8928 888 62 69</t>
  </si>
  <si>
    <t>16-этажный 5-подъездный дом, 8 8800 кв.м.</t>
  </si>
  <si>
    <t>Проект реализован в мае 2016 г.</t>
  </si>
  <si>
    <t>Строительство и ввод в эксплуатацию дельфинария</t>
  </si>
  <si>
    <t>Строительство бассейна в Ленинском районе г.Грозного</t>
  </si>
  <si>
    <t>Строительные работы заврешены на 20%</t>
  </si>
  <si>
    <t>Строительство торгово-развлекательного центра "Грозный Молл" (Чеченская республика, г.Грозный)</t>
  </si>
  <si>
    <t>Площадь - 260, 398 тыс. кв. м, 102 этажа, высота 435 метров</t>
  </si>
  <si>
    <t>Строительство многофункционального высотного комплекса "Башня Ахмат" (Чеченская Республика, г. Грозный)</t>
  </si>
  <si>
    <t>Строительные работы завершены на 10%</t>
  </si>
  <si>
    <t>Площадь участка 41 139 кв.м.,площадь ТРЦ - 124 912 кв.м., арендопригодная площадь - 58 698 кв.м, 3 надземных этажа и 1 подземный.</t>
  </si>
  <si>
    <t>Строительство 18-этажного 2-подъездного многоквартирного  жилого дома со встроенными нежилыми помещениями и подземной парковкой на 150 мест в Октябрьском районе г. Грозного, ул. Субботникова б/н</t>
  </si>
  <si>
    <t>Многоквартирный жилой дом, 13 977 кв.м., 1077 кв.м. нежилых помещений, 340 квартир, парковна на 150 машин.З/У 3 520 кв.м.</t>
  </si>
  <si>
    <t>Проект инициирован в феврале 2016 г., строительные работы заверешны на 20 %</t>
  </si>
  <si>
    <t>Строительство общеобразовательной школы в Ленинском районе, Петропавловское шоссе, д б/н</t>
  </si>
  <si>
    <t>Школа на 220 мест, площадь - 3548 кв.м.,2 этажа</t>
  </si>
  <si>
    <t>Родильный дом с женской консультацией в Ленинском районе, бульвар Дудаева, б/н/проспект Кирова, д. б/н</t>
  </si>
  <si>
    <t>Площадь - 37000 кв.м.,5 этажей</t>
  </si>
  <si>
    <t>ООО "СК Чеченстрой", С.Б.Центроев, 29-41-38</t>
  </si>
  <si>
    <t>ООО "МегаСтрой Инвест",М.М-Я.Зайпулаев, 22-51-88</t>
  </si>
  <si>
    <t xml:space="preserve">Строительство детского сада в Заводском районе, ул. Цимлянского, 115 </t>
  </si>
  <si>
    <t>ООО "СтройРеал", Ташухаджиев И.А.,29-58-50</t>
  </si>
  <si>
    <t>На 140 мест, площадь - 3117 кв.м., 13 зданий, 3 этажа</t>
  </si>
  <si>
    <t xml:space="preserve">Строительство детского сада в Заводском районе, ул. Верхоянского, 18а </t>
  </si>
  <si>
    <t>Проект реализован в июне 2016 г.</t>
  </si>
  <si>
    <t>На 140 мест, площадь - 1950,3 кв.м., 10 зданий, 2 этажа</t>
  </si>
  <si>
    <t>ООО "МегаСтрой Инвест",М.М-Я.Зайпулаев, 22-39-43</t>
  </si>
  <si>
    <t>Строительство детского сада в Октябрьском районе, ул. Чайковского, 12</t>
  </si>
  <si>
    <t>На 140 мест, площадь - 3140,3 кв.м., 11 зданий, 2 этажа</t>
  </si>
  <si>
    <t>ООО "СК Чеченстрой", С.Б.Центроев, 22-39-44</t>
  </si>
  <si>
    <t>ООО "Грозгражданстрой", К.В. Хайдаев, 22-39-45</t>
  </si>
  <si>
    <t>На 240 мест, площадь - 2988 кв.м., 16 зданий, 3 этажа</t>
  </si>
  <si>
    <t>Офисно-медицинский центр в Ленинском районе, пер. Ивановский, 26</t>
  </si>
  <si>
    <t>ООО "СтройАльянс", Ш.Ш-М.Саидов, 89282903320</t>
  </si>
  <si>
    <t>Площадь - 2816,4 кв.м., 2 здания, 5 этажей</t>
  </si>
  <si>
    <t>Строительство гемодиализного центра в Октябрьском районе,проспект Кадырова, д. 183 "б"</t>
  </si>
  <si>
    <t>ООО "Ас-Строй", И.М.Юсупов, 89280171770</t>
  </si>
  <si>
    <t>Площадь - 3451,13, 1 здание, 3 этажа</t>
  </si>
  <si>
    <t>Строительство офисно-делового центра в Заводском районе, пр. Путина, 3а</t>
  </si>
  <si>
    <t>ООО "Ас-Строй", И.М.Юсупов, 89287373114</t>
  </si>
  <si>
    <t>Площадь - 1988,5, 1 здание, 6 этажей</t>
  </si>
  <si>
    <t>Торговый центр в Ленинском районе, ул. Машинная, 10</t>
  </si>
  <si>
    <t>ООО "Инком-Альянс", К.Х.Довлетукаев, 89287383629</t>
  </si>
  <si>
    <t>Площадь - 4040, 1 здание, 3 этажа</t>
  </si>
  <si>
    <t>54, 69</t>
  </si>
  <si>
    <t>Офисное здание в Заводском районе,ул. Индустриальная, б/н</t>
  </si>
  <si>
    <t>Площадь - 823,3, 1 здание, 3 этажа</t>
  </si>
  <si>
    <t>ООО "Альфа", А.В. Джатаева, 89287383385</t>
  </si>
  <si>
    <t>Офисное здание в Октябрьском районе, ул. Фонтанная, б/н</t>
  </si>
  <si>
    <t>Офисное здание в Старопромысловском районе, ул. З.Ильича, б/н</t>
  </si>
  <si>
    <t>Цех по производству ПВХ окон и дверей в Ленинском районе, Петропавловское шоссе, 3в</t>
  </si>
  <si>
    <t>Площадь - 439, 1 здание, 1 этаж</t>
  </si>
  <si>
    <t>ООО "Чеченпроект", Зубайраев С.А., 89298885101</t>
  </si>
  <si>
    <t>ООО "Нефтегазстрой", 
Асалаева Кока, тел. 89287365486, 29-55-13</t>
  </si>
  <si>
    <t>Общеобразовательная школа на 240 ученических мест, площадь - 5455,4 этажа</t>
  </si>
  <si>
    <t>Проект реализован в марте 2016 г.</t>
  </si>
  <si>
    <t>ИП Лачиев Р.М., 8928020200</t>
  </si>
  <si>
    <t>Площадь - 2206,8, 3 здания, 2 этажа</t>
  </si>
  <si>
    <t>Комплекс по обслуживанию населения в Старопромысловском районе, г-к Маяковского, 105,а</t>
  </si>
  <si>
    <t>Здание магазина в Ленинском районе, ул.Жуковского, б/н</t>
  </si>
  <si>
    <t>Площадь - 464,4, 1 здание, 3 этажа</t>
  </si>
  <si>
    <t>ИП Алхастова Х.Х., 89287365677</t>
  </si>
  <si>
    <t>Торговый центр в Старопромысловском районе, г-к Иванова, 105 б</t>
  </si>
  <si>
    <t>Проект реализован в апреле 2016 г.</t>
  </si>
  <si>
    <t>Площадь - 1019,6 кв.м., 2 здания, 2 этажа</t>
  </si>
  <si>
    <t>ИП Косумов Р.У.</t>
  </si>
  <si>
    <t>Торговый дом в Ленинском районе, ул. Трошева, 7</t>
  </si>
  <si>
    <t>ООО "Ас-Строй",И.М. Юсупов,, 89657559595</t>
  </si>
  <si>
    <t>Площадь - 3200 кв.м., 1 здание, 6 этажей</t>
  </si>
  <si>
    <t>ООО "Грозный-Сити", 
Асалаева Кока, тел. 89287365486, ООО "СК Чеченстрой", С.Б. Центроев</t>
  </si>
  <si>
    <t>Проект реализован в июле 2016 г.</t>
  </si>
  <si>
    <t>Строительство и ввод в эксплуатацию здания общежитий ЧГУ Ленинском районе г.Грозного (1- этап), ул. Л. Яшина, д.31</t>
  </si>
  <si>
    <t>ООО Компания "Стройсервис", И.С-Э.Осмаев, 29-00-04</t>
  </si>
  <si>
    <t>площадь 100 Га - Кампус ЧГУ - общежития, физкультурно-оздоровительный комплекс с плавательным бассейном 4 учебных корпуса(1 этап), площадь-12204,7 кв.м.</t>
  </si>
  <si>
    <t>ЧГУ</t>
  </si>
  <si>
    <t>Минздрав</t>
  </si>
  <si>
    <t>Строительство детского сада в Ленинском районе, пер. Киевский, 5</t>
  </si>
  <si>
    <t>Строительство магазина в Ленинском районе, ул. Лагерная, д.13</t>
  </si>
  <si>
    <t>ИП Гадаева Д.Д., 89280000907</t>
  </si>
  <si>
    <t>Площадь - 814,76, 1 здание, 4 этажа</t>
  </si>
  <si>
    <t>Пункт технического осмотра транспортного средства. Здание мойки транспортных средств и кафе в Старопромысловском районе, ул. алтайская, д. 40</t>
  </si>
  <si>
    <t xml:space="preserve">ООО "Лизама", Т.М. Айдамирова, 89288958742 </t>
  </si>
  <si>
    <t>Площадь - 547,9, 3 здания, 1 этаж</t>
  </si>
  <si>
    <t>Комплекс зданий и сооружений Управления Федеральной службы судебных приставов по ЧР в Заводском районе, ул. Башаева (Дробильная), б/н</t>
  </si>
  <si>
    <t>Площаль - 4872,38 кв.м., 8 зданий, 5 этажей</t>
  </si>
  <si>
    <t>ЗАО "ГлавГрозСтрой", А.Ш. Ахматов, 22-31-30</t>
  </si>
  <si>
    <t>Строительство универсального магазина в Заводском районе, ул. Индустриальная, д.4</t>
  </si>
  <si>
    <t>ИП Халаев А.А., 89287884167</t>
  </si>
  <si>
    <t>Площадь - 1498,2, 1 здание, 1 этаж</t>
  </si>
  <si>
    <t>Цех по производству изделий методом виброформирования жесткой бетонной смеси в Заводском районе, ул. Индустриальная, д.75</t>
  </si>
  <si>
    <t>ООО "Строй Групп", 89289427220</t>
  </si>
  <si>
    <t>Площадь - 1312,2 кв.м., 1 здание, 1 этаж</t>
  </si>
  <si>
    <t>УФСС</t>
  </si>
  <si>
    <t>Офисное здание и станция технического обслуживания автомобилей в Ленинском районе, ул. Молдавская, д. 9 б</t>
  </si>
  <si>
    <t>ИП Цокаев С-Х.А., 89287399377</t>
  </si>
  <si>
    <t>Площадь - 261,2 кв.м., 2 здания, 2 этажа</t>
  </si>
  <si>
    <t>Строительство завода по производству спортивного питания на территории Ленинского района г.Грозного, ул. Ионисиани, б/н</t>
  </si>
  <si>
    <t>Цех по производству комбикорма 12 000 тонн в год, 32 000 кв.м., площадь - 3553, 9</t>
  </si>
  <si>
    <t>Строительство волейбольного дворца в Ленинском районе г.Грозного, ул. Кирова, б/н</t>
  </si>
  <si>
    <t>Строительство индустриального парка «Белфарма-Грозный» на территории Заводского района г. Грозного Чеченской Республики</t>
  </si>
  <si>
    <t>ООО "Прагма-Трэйд", тел. 89030146677, Абубакаров Д.А.</t>
  </si>
  <si>
    <t>Строительство и ввод в эксплуатацию АГЗС, СТО, мойки автомашин и магазина смешанных товаров в Заводском районе, ул. Хабаровская/ул. Индустриальная,б/н</t>
  </si>
  <si>
    <t>Рзмер з/у - 1500 кв.м., АГЗС, СТО, мойка и магазин на 1000 кв.м.</t>
  </si>
  <si>
    <t>Строительство и ввод в эксплуатацию торгово-офисного центра в Октябрьском районе г. Грозного, ул.Ионисиани, б/н</t>
  </si>
  <si>
    <t>ООО "Strongman Nutrition", тел. 89380220909, Нуралиев С.И.</t>
  </si>
  <si>
    <t>Проект инициирован 
в июне 2016 г.</t>
  </si>
  <si>
    <t>Размер з/у - 1 Га, площадь - 2000 кв.м.</t>
  </si>
  <si>
    <t>ИП Истамулов В.А., тел. 8928 945 29 51</t>
  </si>
  <si>
    <t>Строительство и ввод в эксплуатацию торгово-развлекательного центра в Старопромысловском районе, ул. Кольцова,/б/н</t>
  </si>
  <si>
    <t>Площадь з/у - 600 кв.м.</t>
  </si>
  <si>
    <t>Проект инициирован в июне 2016 г.</t>
  </si>
  <si>
    <t>ИП Газукаев М.В., тел. 8928 736 15 41</t>
  </si>
  <si>
    <t>Строительство и ввод в эксплуатацию мясного магазина в Октябрьском районе, 30 участок, ул. Верхняя, б/н</t>
  </si>
  <si>
    <t>Проект инициирован в июле 2016 г.</t>
  </si>
  <si>
    <t>ООО "ДОМЭЛИТСТРОЙЮГ", тел. 8928 898 88 42, Байсангуров А.У.</t>
  </si>
  <si>
    <t>Строительство и ввод в эксплуатацию выставочного зала в Октябрьском районе, ул. Филатова, б/н</t>
  </si>
  <si>
    <t>ООО "Грозный-Сити", тел. 88712 - 22-39-46, Альвиев Мовсади</t>
  </si>
  <si>
    <t>Строительство многоквартирного жилого комплекса из 3 13-ти блочных корпусов разной этажности со встроенными нежилыми помещениями на 1 этажах и детским садом на 55 мест с отдельной территорией в Октябрьском районе, ул. Ханкальская, б/н</t>
  </si>
  <si>
    <t>Мощность - 333 545 кв.м.</t>
  </si>
  <si>
    <t>Строительство и ввод в эксплуатацию торгово-развлекательного центра в Заводском районе, ул. Мира,/б/н, с жилыми домами по ул. Чернышевского</t>
  </si>
  <si>
    <t>Мощность - 58 581 кв.м.</t>
  </si>
  <si>
    <t>Мощность - 108 кв.м.</t>
  </si>
  <si>
    <t>ИП Какаева Барет, тел. 8938 000 91 07</t>
  </si>
  <si>
    <t>Строительство магазина по оптовой продаже бытовой химии в Ленинском районе, ул. Дъякова, б/н</t>
  </si>
  <si>
    <t>Мощность - 417 кв.м.</t>
  </si>
  <si>
    <t>ИП Асвадов М.Р., тел. 8962 432 95 95</t>
  </si>
  <si>
    <t>Мощность - 1140 кв.м.</t>
  </si>
  <si>
    <t>ИП Геримсултанов М.У., тел. 8928 739 24 93</t>
  </si>
  <si>
    <t>Проект инициирован в августе 2016 г.</t>
  </si>
  <si>
    <t>ИП Амхадов Д.С., тел. 8928 736 91 00</t>
  </si>
  <si>
    <t>Мощность - 1000 кв.м.</t>
  </si>
  <si>
    <t>Строительство и ввод в эксплуатацию магазина-кафе "Кофе-соул" в Заводском районе, ул. Поповича, 14, корпус 139</t>
  </si>
  <si>
    <t>Строительство и ввод в эксплуатацию спортивного клуба "Алды им. Мансура" в Завосдком районе, пос. Алды</t>
  </si>
  <si>
    <t>ООО "Друзья друзей", тел. 8928 855 22 22, Татарханов Ш.С.</t>
  </si>
  <si>
    <t xml:space="preserve">Строительство мясного магазина в Ленинском районе, ул.Радищева,б/н </t>
  </si>
  <si>
    <t>ИП Махмудов Л.М., тел. 8928 290 27 70</t>
  </si>
  <si>
    <t>Мощность - 200 кв.м.</t>
  </si>
  <si>
    <t>Мощность  - 900 кв.м.</t>
  </si>
  <si>
    <t>Строителсьство и ввод в эксплуатацию мини-футбольного поля в Ленинском районе, ул. Светлая, б/н</t>
  </si>
  <si>
    <t xml:space="preserve">ИП Садулаев А.С., тел. 8928 886 26 46 </t>
  </si>
  <si>
    <t>Мощность  - 3 434 кв.м.</t>
  </si>
  <si>
    <t>ООО "ГРОЗТЭК", тел. 8928 101 95 95</t>
  </si>
  <si>
    <t xml:space="preserve">Строительство автомойки самообслуживания, шиномонтажа, мойки и кафе в Ленинском районе, Петропавловское шоссе, б/н </t>
  </si>
  <si>
    <t>Мощность - 4100 кв.м.</t>
  </si>
  <si>
    <t>Строительство детского спортивного развлекательного комплекса в Ленинском районе, ул. Айдамирова, рядом с детсадом № 143</t>
  </si>
  <si>
    <t>Проект инициирован в сентябре 2016 г.</t>
  </si>
  <si>
    <t>Мощность - 2300 кв.м.</t>
  </si>
  <si>
    <t>Строительство торгового павильона в Октябрськом районе, ул. Сайханова, б/н</t>
  </si>
  <si>
    <t>ИП Баканаев И.Л., тел. 8929 887 91 10</t>
  </si>
  <si>
    <t>Мощность - 300 кв.м.</t>
  </si>
  <si>
    <t>Строительство торгово-офисного центра в Октябрьском районе, ул. Сайханова, б/н</t>
  </si>
  <si>
    <t>Мощность  - 3 900 кв.м.</t>
  </si>
  <si>
    <t>Строителсьство и расширение продуктового магазина-склада в Октябрьском районе, 30 участок, б/н</t>
  </si>
  <si>
    <t>Проект инициирован 
в августе 2016 г.</t>
  </si>
  <si>
    <t>ООО "ИРАПРОФ", тел. 8963 590 04 73, Рудницкая И.П.</t>
  </si>
  <si>
    <t>Строительство и ввод в эксплуатацию магазина смешанных товаров и кафе  в Старопромысловском районе, ул. Старопромысловское шоссе, б/н</t>
  </si>
  <si>
    <t>Строительство  и ввод в эксплуатацию магазина автозапчастей в Старопромысловском районе, ул. Старопромысловское шоссе, б/н</t>
  </si>
  <si>
    <t xml:space="preserve">Проект реализован в ноябре 2016 г. </t>
  </si>
  <si>
    <t>Площадь - 71 342 кв.м., 192 квартиры</t>
  </si>
  <si>
    <t>Итого за 2015 г.</t>
  </si>
  <si>
    <t>Туризм и сфера услуг</t>
  </si>
  <si>
    <t>Асалаева Кока, тел. 89287365486</t>
  </si>
  <si>
    <t>Строительство агропромышленного парка в Ленинском районе г. Грозного</t>
  </si>
  <si>
    <t>Мэрия г. Грозного, 8(8712) 22-60-27</t>
  </si>
  <si>
    <t>Площадь - 15 га.</t>
  </si>
  <si>
    <t>Итого за 2014 г.</t>
  </si>
  <si>
    <t>1. Проекты, реализованные в 2014 году</t>
  </si>
  <si>
    <t>1.1.1.</t>
  </si>
  <si>
    <t>1.1.2.</t>
  </si>
  <si>
    <t>1.1.3.</t>
  </si>
  <si>
    <t>1.1.4.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</si>
  <si>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</si>
  <si>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</si>
  <si>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</si>
  <si>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</si>
  <si>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</si>
  <si>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</si>
  <si>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</si>
  <si>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</si>
  <si>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1.2.1.</t>
  </si>
  <si>
    <t>1.2.2.</t>
  </si>
  <si>
    <t>1.3.1.</t>
  </si>
  <si>
    <t>1.3.2.</t>
  </si>
  <si>
    <t>1.3.3.</t>
  </si>
  <si>
    <t>1.4.1.</t>
  </si>
  <si>
    <t>1.4.2.</t>
  </si>
  <si>
    <t>1.4.3.</t>
  </si>
  <si>
    <t>1.5.1.</t>
  </si>
  <si>
    <t>1.5.2.</t>
  </si>
  <si>
    <t>1.6.1.</t>
  </si>
  <si>
    <t>1.6.2.</t>
  </si>
  <si>
    <t>1.6.3.</t>
  </si>
  <si>
    <t>1.6.4.</t>
  </si>
  <si>
    <t>1.7.1.</t>
  </si>
  <si>
    <t>1.7.2.</t>
  </si>
  <si>
    <t>2. Проекты, реализованные в 2015 году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</si>
  <si>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</si>
  <si>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</si>
  <si>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</si>
  <si>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</si>
  <si>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</si>
  <si>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</si>
  <si>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</si>
  <si>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</si>
  <si>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</si>
  <si>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</si>
  <si>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</si>
  <si>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</si>
  <si>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</si>
  <si>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</si>
  <si>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</si>
  <si>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</si>
  <si>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</si>
  <si>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2.2.1.</t>
  </si>
  <si>
    <t>2.3.1.</t>
  </si>
  <si>
    <t>3. Проекты, реализованные в 2016 году</t>
  </si>
  <si>
    <t>Строительство торгового центра(филиал«Беркат») в Ленинском районе г. Грозного, пр. Кирова, б/н</t>
  </si>
  <si>
    <t>2.4.1.</t>
  </si>
  <si>
    <r>
      <t xml:space="preserve">Строительство Дома торжеств (комплекс) в Старопромысловском районе г. Грозного, </t>
    </r>
    <r>
      <rPr>
        <sz val="12.5"/>
        <rFont val="Times New Roman"/>
        <family val="1"/>
        <charset val="204"/>
      </rPr>
      <t>ул. Гаражная</t>
    </r>
  </si>
  <si>
    <t>3.2.2.</t>
  </si>
  <si>
    <t>3.2.3.</t>
  </si>
  <si>
    <t>3.2.4.</t>
  </si>
  <si>
    <t>3.2.5.</t>
  </si>
  <si>
    <t>3.2.1.</t>
  </si>
  <si>
    <t>3.3.1.</t>
  </si>
  <si>
    <t>3.4.1.</t>
  </si>
  <si>
    <t>3.5.1.</t>
  </si>
  <si>
    <t>3.6.1.</t>
  </si>
  <si>
    <t>3.7.1.</t>
  </si>
  <si>
    <t>3.7.2.</t>
  </si>
  <si>
    <t>3.7.3.</t>
  </si>
  <si>
    <t>3.7.4.</t>
  </si>
  <si>
    <t>Итого за 2016 г.</t>
  </si>
  <si>
    <t>3.1.1.</t>
  </si>
  <si>
    <t>3.1.2.</t>
  </si>
  <si>
    <t>3.1.3.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</si>
  <si>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</si>
  <si>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</si>
  <si>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</si>
  <si>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</si>
  <si>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</si>
  <si>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</si>
  <si>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</si>
  <si>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</si>
  <si>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</si>
  <si>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</si>
  <si>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</si>
  <si>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</si>
  <si>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3.3.2.</t>
  </si>
  <si>
    <t>3.3.5.</t>
  </si>
  <si>
    <t>3.5.2.</t>
  </si>
  <si>
    <t>3.5.3.</t>
  </si>
  <si>
    <t>3.5.4.</t>
  </si>
  <si>
    <t>3.7.5.</t>
  </si>
  <si>
    <t>3.7.6.</t>
  </si>
  <si>
    <t>3.7.7.</t>
  </si>
  <si>
    <t>3.8.1.</t>
  </si>
  <si>
    <t>3.8.2.</t>
  </si>
  <si>
    <t>3.8.3.</t>
  </si>
  <si>
    <t>3.8.4.</t>
  </si>
  <si>
    <t>4.3.1.</t>
  </si>
  <si>
    <t>Построено фруктоовощехранилище на 5 тыс. тонн. Построен тепличный комплекс на 10 га по выращиванию томатов и огурцов.Мощность - 13,5 тыс. тонн фруктов, 15 тыс. тонн овощей.</t>
  </si>
  <si>
    <t>ФГБОУ ЧГУ</t>
  </si>
  <si>
    <t>мощность - 60 чел. в смену. Площадь 2588 кв. м</t>
  </si>
  <si>
    <t>3.9.1.</t>
  </si>
  <si>
    <t>1.8.1.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</si>
  <si>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</si>
  <si>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</si>
  <si>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</si>
  <si>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</si>
  <si>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</si>
  <si>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</si>
  <si>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</si>
  <si>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</si>
  <si>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</si>
  <si>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</si>
  <si>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</si>
  <si>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</si>
  <si>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</si>
  <si>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</si>
  <si>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</t>
  </si>
  <si>
    <t>5.3.2.</t>
  </si>
  <si>
    <t>5.3.3.</t>
  </si>
  <si>
    <t>5.4.1.</t>
  </si>
  <si>
    <t>5.4.2.</t>
  </si>
  <si>
    <t>5.5.1.</t>
  </si>
  <si>
    <t>5.5.2.</t>
  </si>
  <si>
    <t>5.5.3.</t>
  </si>
  <si>
    <t>5.5.4.</t>
  </si>
  <si>
    <t>5.5.5.</t>
  </si>
  <si>
    <t>5.6.1.</t>
  </si>
  <si>
    <t>Итого планируемые
к реализации</t>
  </si>
  <si>
    <t>Итого на стадии реализации</t>
  </si>
  <si>
    <t>Грозненский международный универстит
(Ленинский район, пр. Мухаммада Али)</t>
  </si>
  <si>
    <t>Секретариат
Х.С. Хакимова</t>
  </si>
  <si>
    <t>Вместимость - 4 тыс. студентов.
Площадь - 260 тыс. кв. м.</t>
  </si>
  <si>
    <t>1.1.5.</t>
  </si>
  <si>
    <t>2.3.2.</t>
  </si>
  <si>
    <t>Жилой дом на 8191,8 кв. м. и 56 квартир</t>
  </si>
  <si>
    <t>2.3.3.</t>
  </si>
  <si>
    <t>Строительство 9-этажного жилого дома по ул. Орзамиева, д. 5б</t>
  </si>
  <si>
    <t>2.3.4.</t>
  </si>
  <si>
    <t>Жилой дом на 5392 кв. м. и 34 квартиры</t>
  </si>
  <si>
    <t>Строительство 5-этажного жилого дома (Ленинский район, ул. Анисимова, 29а)</t>
  </si>
  <si>
    <t>Управление Федеральной службы Российской Федерации по контролю за оборотом наркотиков Чеченской Республике. М.С. Таймасханов 22-22-62</t>
  </si>
  <si>
    <t>Жилой дом на 9159,3 кв. м. и 125 квартир</t>
  </si>
  <si>
    <t>МЖКХ ЧР, 22-24-72</t>
  </si>
  <si>
    <t>Жилой комплекс на 5351 кв. м.,56 квартир</t>
  </si>
  <si>
    <t>КП ЧР «Дирекция по строительно-восстановительным работам в ЧР», Юшаев Р., 22-33-78</t>
  </si>
  <si>
    <t>Строительство жилого комплекса в Ленинском районе г.Грозного, ул.Шейха Али Митаева, 50</t>
  </si>
  <si>
    <t>ООО "Империя", А.Л. Гинаев, 29-44-20</t>
  </si>
  <si>
    <t>Жилой комплекс на 8022,2 кв. 52 квартиры</t>
  </si>
  <si>
    <t>Строительство 7-этажного жилого дома по ул. Узкоколейной (корпус 1)</t>
  </si>
  <si>
    <t>Жилые дома на 4719 кв. м. и 56 квартир</t>
  </si>
  <si>
    <t>Строительство 7-этажного жилого дома по ул. Узкоколейной (корпус 2)</t>
  </si>
  <si>
    <t>Жилые дома на 6298,6 кв. м. и 112 квартир</t>
  </si>
  <si>
    <t>Строительство 7-этажного жилого дома по ул. Узкоколейной (корпус 3)</t>
  </si>
  <si>
    <t>Жилые дома на 3920 кв. м. и 56 квартир</t>
  </si>
  <si>
    <t>Жилой комплекс по Старопромысловскому шоссе, 24 (корпус № 1)</t>
  </si>
  <si>
    <t>Многоквартирный жилой дом по ул. Дагестанская, 22 (корпус 1)</t>
  </si>
  <si>
    <t>Жилой дом на 33 квартиры и 5995,3 кв. м</t>
  </si>
  <si>
    <t>Многоквартирный жилой дом по ул. Дагестанская, 22 (корпус 2)</t>
  </si>
  <si>
    <t>Многоквартирный жилой дом со встроенными нежилыми помещениями, Ленинский район, ул. Тучина, 12а</t>
  </si>
  <si>
    <t>Жилой дом на 30 квартир и 4127,5 кв. м</t>
  </si>
  <si>
    <t>ГУП Агентство Ипотечного жилищного кредитования ЧР, Миззаева З.М., 22-45-42</t>
  </si>
  <si>
    <t>Строительство 16-этажного многоквартирного жилого дома в Ленинском районе г. Грозного, ул. Интернациональная 42.а</t>
  </si>
  <si>
    <t>Многоквартирные жилые дома, Блок А, корпус 1 по ул. Нахимова, 154, Октябрьский район</t>
  </si>
  <si>
    <t>МЖКХ ЧР, Р.С-Х. Адаев, 22-48-64</t>
  </si>
  <si>
    <t>Жилой дом на 41 квартиру и 2682,2 кв. м</t>
  </si>
  <si>
    <t>Многоквартирные жилые дома, Блок Б, корпус 2 по ул. Нахимова, 154а, Октябрьский район</t>
  </si>
  <si>
    <t>Жилой дом на 48 квартиру и 2232 кв. м</t>
  </si>
  <si>
    <t>2 многоквартирных жилых дома, Корпус № 1 и № 2, ул. Сайханова, 193а и 199а</t>
  </si>
  <si>
    <t>Жилой дом на 60 квартир и 3327 кв. м;
Жилой дом на 60 квартир и 3245 кв. м</t>
  </si>
  <si>
    <t>Многоквартирный жилой дом по ул. Нахимова, 154а</t>
  </si>
  <si>
    <t>Жилой дом на 48 квартир и 2728 кв. м</t>
  </si>
  <si>
    <t>МЖКХ ЧР, Р.С-Х. Адаев, 22-48-65</t>
  </si>
  <si>
    <t>Многоквартирный жилой дом по ул. Пугачева, 184 а, Старопромысловский р-н</t>
  </si>
  <si>
    <t>Жилой дом на 60 квартир и 3208,5 кв. м</t>
  </si>
  <si>
    <t>МЖКХ ЧР, Р.С-Х. Адаев, 22-48-66</t>
  </si>
  <si>
    <t>Многоквартирный жилой дом по ул. Пугачева, 180а, Старопромысловский р-н</t>
  </si>
  <si>
    <t>Жилой дом на 60 квартир и 3257 кв. м</t>
  </si>
  <si>
    <t>Многоквартирный жилой дом по ул. Заветы Ильича, 60а</t>
  </si>
  <si>
    <t>Жилой дом на 48 квартир и 2845,2 кв. м</t>
  </si>
  <si>
    <t>МЖКХ ЧР, Р.С-Х. Адаев, 22-48-67</t>
  </si>
  <si>
    <t>Многоквартирный жилой дом по ул. Дербентская, 40а</t>
  </si>
  <si>
    <t>ГУП " Жилкомстрой", А.З. Такаев, 22-40-18</t>
  </si>
  <si>
    <t>Жилой дом на 1285,4 кв. м
и 24 квартиры</t>
  </si>
  <si>
    <t>Многоквартирный жилой дом по ул. Дербентская, 46а</t>
  </si>
  <si>
    <t>Жилой дом на 979,8 кв. м
и 18 квартир</t>
  </si>
  <si>
    <t>Многоквартирный жилой дом по пер. Сквозной, 2а</t>
  </si>
  <si>
    <t>Жилой дом на 1416,6 кв. м
и 27 квартир</t>
  </si>
  <si>
    <t>Многоквартирный жилой дом по ул. Заветы Ильича, 96а</t>
  </si>
  <si>
    <t>ГУП " Жилкомстрой", А.З. Такаев, 22-40-19</t>
  </si>
  <si>
    <t>Многоквартирный жилой дом по ул. Заветы Ильича, 94а</t>
  </si>
  <si>
    <t>Жилой дом на 2515,4 кв. м
и 48 квартир</t>
  </si>
  <si>
    <t>Многоквартирный жилой дом по ул. Заветы Ильича, 60б</t>
  </si>
  <si>
    <t>Жилой дом на 1439,1 кв. м
и 27 квартир</t>
  </si>
  <si>
    <t>ГУП " Жилкомстрой", А.З. Такаев, 22-40-20</t>
  </si>
  <si>
    <t>Многоквартирный жилой дом по ул. Заветы Ильича, 84а</t>
  </si>
  <si>
    <t>ГУП " Жилкомстрой", А.З. Такаев, 22-40-21</t>
  </si>
  <si>
    <t>Жилой дом на 1552,5 кв. м
и 27 квартир</t>
  </si>
  <si>
    <t>Многоквартирный жилой дом по ул. Заветы Ильича, 82</t>
  </si>
  <si>
    <t>Жилой дом на 1308,2 кв. м
и 24 квартиры</t>
  </si>
  <si>
    <t>ГУП " Жилкомстрой", А.З. Такаев, 22-40-22</t>
  </si>
  <si>
    <t>Многоквартирный жилой дом по ул. Заветы Ильича, 66а</t>
  </si>
  <si>
    <t>Жилой дом на 1442 кв. м
и 27 квартир</t>
  </si>
  <si>
    <t>Многоквартирный жилой дом по пер. Сквозной, 22а</t>
  </si>
  <si>
    <t>Многоквартирный жилой дом по пер. Сквозной, 26а</t>
  </si>
  <si>
    <t>Жилой дом на 1222 кв. м
и 24 квартиры</t>
  </si>
  <si>
    <t>Многоквартирный жилой дом по пер. Сквозной, 12</t>
  </si>
  <si>
    <t>1.3.4.</t>
  </si>
  <si>
    <t>1.3.5.</t>
  </si>
  <si>
    <t>1.3.6.</t>
  </si>
  <si>
    <t>1.3.7.</t>
  </si>
  <si>
    <t>1.3.8.</t>
  </si>
  <si>
    <t>1.3.9.</t>
  </si>
  <si>
    <t>2.3.8.</t>
  </si>
  <si>
    <t>1.3.10.</t>
  </si>
  <si>
    <t>1.3.11.</t>
  </si>
  <si>
    <t>1.3.12.</t>
  </si>
  <si>
    <t>1.3.13.</t>
  </si>
  <si>
    <t>1.3.14.</t>
  </si>
  <si>
    <t>2.3.5.</t>
  </si>
  <si>
    <t>2.3.6.</t>
  </si>
  <si>
    <t>2.3.7.</t>
  </si>
  <si>
    <t>Служебный дом по ул. Гаражная, б/н</t>
  </si>
  <si>
    <t>Центр специальной связи и информации ФСО РФ в ЧР</t>
  </si>
  <si>
    <t>Жилой дом на 45 квартир и 2814,7 кв. м</t>
  </si>
  <si>
    <t>ООО «ИНЭ Интерсервис»,
Х.О. Арсанукаев, 29-53-13</t>
  </si>
  <si>
    <t>Жилой комплекс на 880 квартир и 52521,6 кв. м.</t>
  </si>
  <si>
    <t>Жилой комплекс, корпус 1, проезд Ханкальский (Октябрьский райно)</t>
  </si>
  <si>
    <t>Жилой комплекс на 216 квартир и 24563,7 кв. м.</t>
  </si>
  <si>
    <t>ООО "Капитал", Б.Б. Шабаев, 89626571122</t>
  </si>
  <si>
    <t>Жилой комплекс, корпус 2, проезд Ханкальский (Октябрьский райно)</t>
  </si>
  <si>
    <t>Жилой комплекс на 40 квартир и 4089,9 кв. м.</t>
  </si>
  <si>
    <t>Жилой комплекс, корпус 3, проезд Ханкальский (Октябрьский райно)</t>
  </si>
  <si>
    <t>Жилой комплекс на 120 квартир и 12419,3 кв. м.</t>
  </si>
  <si>
    <t>Жилой комплекс, корпус 4, проезд Ханкальский (Октябрьский райно)</t>
  </si>
  <si>
    <t>Жилой комплекс на 120 квартир и 12277,8 кв. м.</t>
  </si>
  <si>
    <t>Многоквартирный жилой дом со встроенными нежилыми помещениями, Ленинский район, ул. Кабардинская, 30</t>
  </si>
  <si>
    <t>Джабраилов Ахмед Эльбекович, 89640711274</t>
  </si>
  <si>
    <t>Жилой комплекс на 73 квартиры и 12243 кв. м.</t>
  </si>
  <si>
    <t>Многоквартирный жилой дом, Ленинский район, ул. Моздокская, б/н</t>
  </si>
  <si>
    <t>Жилой комплекс на 44 квартиры и 4700 кв. м.</t>
  </si>
  <si>
    <t>ЗАО "Интерстройтек",
9659628899</t>
  </si>
  <si>
    <t>Многоквартирный жилой дом со встроенными нежилыми помещениями, Заводской район, пр. Исаева, 85</t>
  </si>
  <si>
    <t>Жилой дом на 66 квартир и 9417,71 кв. м.</t>
  </si>
  <si>
    <t>Хазуев Ислам Хаважиевич, 
89287366798</t>
  </si>
  <si>
    <t>Многоквартирный жилой дом со встроенными нежилыми помещениями, Октябрьский район, ул. Х. Нурадилова, д. 58/68</t>
  </si>
  <si>
    <t>ООО "Евро-Телеком", тел Астамирова А.А. 9287388877</t>
  </si>
  <si>
    <t>Жилой дом на 198 квартир и 20068,98 кв. м.</t>
  </si>
  <si>
    <t>Многоквартирный жилой дом со встроенными нежилыми помещениями, Октябрьский район, ул. Гвардейская, д. 1/11</t>
  </si>
  <si>
    <t>ООО "Гранд-Проект", 9280879001</t>
  </si>
  <si>
    <t>Жилой дом на 98 квартир и 13472,28 кв. м.</t>
  </si>
  <si>
    <t>Многоквартирный жилой дом со встроенными торовыми помещениямии и паркингом, Заводской район, проспект Эсамбаева (Революции), д.16</t>
  </si>
  <si>
    <t>Жилой дом на 66 квартир и 12907,23 кв. м.</t>
  </si>
  <si>
    <t>ООО "Связьстройпроект", 89659539999</t>
  </si>
  <si>
    <t>АО "Чеченгаз", 89280178844</t>
  </si>
  <si>
    <t>Два корпуса многоквартирных жилых домов, Октябрьский район, пр. А. Кадырова, д. 201 "а" (корпус 1, корпус 2)</t>
  </si>
  <si>
    <t>ООО "Экоинвест-2014",
Сатуев М.А. (8712)333333</t>
  </si>
  <si>
    <t>Жилой комплекс на 144 квартиры и 10801 кв. м.</t>
  </si>
  <si>
    <t>Многоквартирный жилой дом со встроенными помещениями, Заводской район, ул. Николаева, д. б/н</t>
  </si>
  <si>
    <t>Жилой комплекс на 120 квартир и 10666,06 кв. м.</t>
  </si>
  <si>
    <t>КП "Теплицстройсервис", И. Гайтукаев, 928-890-31-97</t>
  </si>
  <si>
    <t>Многоквартирный жилой дом с встроенными торгово-офисными помещениями и подземным паркингом, Октябрьский район, ул. А. Шерипова, д. 68 "а"</t>
  </si>
  <si>
    <t>Жилой дом на 330 квартир и 43439,51 кв. м.</t>
  </si>
  <si>
    <t>ООО "Юг-Строй", Х.Н. Албеков, 8712-29-44-04</t>
  </si>
  <si>
    <t>Многоквартирный жилой дом со встроенными нежилыми помещениями и подземным автопаркингом, Заводской район, проспект М.А. Эсамбаева, д. б/н</t>
  </si>
  <si>
    <t>Жилой дом на 48 квартир и 7115,5 кв. м.</t>
  </si>
  <si>
    <t>ООО "ДСК-1", 
Р.Х. Цугаев, 9637007772</t>
  </si>
  <si>
    <t>Многоквартирный жилой дом со встроенными торгово-офисными помещениями и подземным автопаркингом, Октябрьский район, ул. А. Шерипова, д. 68</t>
  </si>
  <si>
    <t>Жилой дом на 390 квартир и 51379,3 кв. м.</t>
  </si>
  <si>
    <t>Многоквартирный жилой дом с встроенными нежилыми торгово-офисными помещениями, Ленинский район, ул. Лорсанова (Красных Фронтовиков)/Полежаева, б/н</t>
  </si>
  <si>
    <t>Жилой дом на 120 квартир и 18920,39 кв. м.</t>
  </si>
  <si>
    <t>Многоквартирный жилой дом, Октябрьский район, переулок Ульянова, 9</t>
  </si>
  <si>
    <t>Жилой дом на 188 квартир и 19915,5 кв. м.</t>
  </si>
  <si>
    <t>Мочиев Абас Ахмедович, 89280227268</t>
  </si>
  <si>
    <t>Многоквартирный жилой дом со встроенными торгово-офисными помещениями и подземным авто-паркингом, Лннинский район, ул.им. Шейха Али Митаева, 23</t>
  </si>
  <si>
    <t>Жилой дом на 38 квартир и 5700,2 кв. м.</t>
  </si>
  <si>
    <t>ООО "СКМ-Терминал"</t>
  </si>
  <si>
    <t>Жилой комплекс. Корпуса 1 и 2, Лннинский район, ул. А. Айдамирова, б/н</t>
  </si>
  <si>
    <t>Жилой комплекс на 171 квартиру и 20992,43 кв. м.</t>
  </si>
  <si>
    <t>ООО "Семейный очаг",
М.Р. Масаев, 89290000900</t>
  </si>
  <si>
    <t>Многоквартирный жилой дом со встроенными торгово-офисными помещениями и подземным авто-паркингом, Ленинский район, ул. им.Шейха Али Митаева, 21 и 21а</t>
  </si>
  <si>
    <t>Абдусаламов Ибрагим Эдильевич, 9637000660</t>
  </si>
  <si>
    <t>Жилой дом на 48 квартир и 6197 кв. м.</t>
  </si>
  <si>
    <t>Многоквартирный жилой дом, Ленинский район, ул. Анисимова, б/н</t>
  </si>
  <si>
    <t>Жилой дом на 73 квартиры и 9230,47 кв. м.</t>
  </si>
  <si>
    <t>ООО "ПГС-85", Р.Р. Лабазанов, 9287377617</t>
  </si>
  <si>
    <t>Многоквартирный жилой дом с коммерческими помещениями, Ленинский район, ул. им. Шейха С. Яндарова, 20а</t>
  </si>
  <si>
    <t>Жилой дом на 40 квартир и 4485 кв. м.</t>
  </si>
  <si>
    <t xml:space="preserve">Жилищно-строительный кооператив "Наш дом", 9389912992 </t>
  </si>
  <si>
    <t>Многоквартирный жилой комплекс со встроенными торгово-офисными помещениями и подземной автостоянкой, Октябрьский район, проспект А. Кадырова/ул. Сайханова, б/н</t>
  </si>
  <si>
    <t>Жилой дом на 408 квартир и 57886,5 кв. м.</t>
  </si>
  <si>
    <t>ООО "Спектр-ИС", 9282673092</t>
  </si>
  <si>
    <t>Жилой комплекс. Корпус № 2 (2-й этап), Старопромысловский район, Старопромысловское шоссе, д. б/н</t>
  </si>
  <si>
    <t>КП "Дирекция", Юшаев Р.Р. (8712)22-33-78</t>
  </si>
  <si>
    <t>96 квартир, 11076 кв. м.</t>
  </si>
  <si>
    <t>Жилой комплекс. Корпус № 3 (2-й этап), Старопромысловский район, Старопромысловское шоссе, д. б/н</t>
  </si>
  <si>
    <t>Жилой комплекс. Корпус № 4 3-й этап), Старопромысловский район, Старопромысловское шоссе, д. б/н</t>
  </si>
  <si>
    <t>97 квартир, 11076 кв. м.</t>
  </si>
  <si>
    <t>КП "Дирекция", Юшаев Р.Р. (8712)22-33-79</t>
  </si>
  <si>
    <t>Жилой комплекс. Корпус № 5 3-й этап), Старопромысловский район, Старопромысловское шоссе, д. 24</t>
  </si>
  <si>
    <t>КП "Дирекция", Юшаев Р.Р. (8712)22-33-80</t>
  </si>
  <si>
    <t>98 квартир, 11076 кв. м.</t>
  </si>
  <si>
    <t>3.3.3.</t>
  </si>
  <si>
    <t>3.3.4.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</si>
  <si>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</si>
  <si>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</si>
  <si>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</si>
  <si>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</si>
  <si>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</si>
  <si>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</si>
  <si>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</si>
  <si>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</si>
  <si>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</si>
  <si>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1.1. ТОРГОВЛЯ, 2014</t>
  </si>
  <si>
    <t>1.2. СПОРТ, 2014</t>
  </si>
  <si>
    <t>1.3. ЖИЛЬЕ, 2014</t>
  </si>
  <si>
    <t>1.4. ПРОМЫШЛЕННОСТЬ, 2014</t>
  </si>
  <si>
    <t>1.5. АПК, 2014</t>
  </si>
  <si>
    <t>1.6. ОБРАЗОВАНИЕ, 2014</t>
  </si>
  <si>
    <t>1.7. МЕДИЦИНА, 2014</t>
  </si>
  <si>
    <t>1.8. ТУРИЗМ И СФЕРА УСЛУГ, 2014</t>
  </si>
  <si>
    <t>2.1. ТОРГОВЛЯ, 2015</t>
  </si>
  <si>
    <t>2.2. СПОРТ, 2015</t>
  </si>
  <si>
    <t>2.3. ЖИЛЬЕ, 2015</t>
  </si>
  <si>
    <t>2.4. АПК, 2015</t>
  </si>
  <si>
    <t>3.1. ТУРИЗМ И СФЕРА УСЛУГ, 2016</t>
  </si>
  <si>
    <t>3.2. ТОРГОВЛЯ, 2016</t>
  </si>
  <si>
    <t>3.3. ЖИЛЬЕ, 2016</t>
  </si>
  <si>
    <t>3.4. АПК, 2016</t>
  </si>
  <si>
    <t>3.5. ПРОМЫШЛЕННОСТЬ, 2016</t>
  </si>
  <si>
    <t>3.6. ТРАНСПОРТ, 2016</t>
  </si>
  <si>
    <t>3.7. ОБРАЗОВАНИЕ, 2016</t>
  </si>
  <si>
    <t>3.8. МЕДИЦИНА, 2016</t>
  </si>
  <si>
    <t>3.9. СПОРТ, 2016</t>
  </si>
  <si>
    <t>54, 70</t>
  </si>
  <si>
    <t xml:space="preserve">ООО "Волна", У.А. Хакимов, 89287351228 , </t>
  </si>
  <si>
    <t>ООО "Евро-Телеком",  Астамирова А.А. тел. 9287388877</t>
  </si>
  <si>
    <t>№</t>
  </si>
  <si>
    <t>Стадия реализация</t>
  </si>
  <si>
    <t>Количество</t>
  </si>
  <si>
    <t>Количество рабочих мест</t>
  </si>
  <si>
    <t>Итого:</t>
  </si>
  <si>
    <t xml:space="preserve">Реализованные </t>
  </si>
  <si>
    <t xml:space="preserve">Реализуемые </t>
  </si>
  <si>
    <t>Планируемые к реализации</t>
  </si>
  <si>
    <t>Объем инвестиций    (млн. руб.)</t>
  </si>
  <si>
    <t>Строительство и реконструкция магазина мясной и молочной продукции в Старопромысловском районее г. Грозного, ул. Орехова, б/н</t>
  </si>
  <si>
    <t>Мясо-молочный магазин, 178 кв.м.</t>
  </si>
  <si>
    <t>Строительство магазина смешанных товаров в Октябрьском районе г.Грозного, ул. Трудовая, 39</t>
  </si>
  <si>
    <t>ИП Хакимова Р.С., тел. 8928 737 71 77</t>
  </si>
  <si>
    <t>Магазин смешанных товаров, 44 кв.м.</t>
  </si>
  <si>
    <t>Строительство и ввод в эксплуатацию аптеки в Октябрьском районе г.Грозного, ул. Кемеровская, б/н</t>
  </si>
  <si>
    <t>ООО АРТ ЛТД, Яхъяев О.М.тел. 8 928 022 72 68</t>
  </si>
  <si>
    <t>Строительство 5-этажного 2-подъездного жилого дома в Старопромысловском районе, ул. Каменщиков, б/н</t>
  </si>
  <si>
    <t>ООО "Гор-Строй", Абдусаламов А.И.,           тел. 8905 847 2222</t>
  </si>
  <si>
    <t>Многоквартирный жилой дом, 1352 кв.м.</t>
  </si>
  <si>
    <t>Строительство супермаркета "Grand Delovoy" в Ленинском районе г. Грозного, ул. Маяковского, № 43</t>
  </si>
  <si>
    <t>Строительство и ввод в эксплуатацию торгово-развлекательного центра в Ленинском районе, ул. Кавказская, б/н</t>
  </si>
  <si>
    <t>ООО Сириус-Р, Джамбеков Р.Д., тел. 8928 001 04 01</t>
  </si>
  <si>
    <t>Торгово-развлекательный центр,1 000 кв.м.</t>
  </si>
  <si>
    <t>Строительство и ввод в эксплуатацию торгово-развлекательного центра в Ленинском районе, ул. Бульвар Дудаева, б/н</t>
  </si>
  <si>
    <t>Торгово-развлекательный центр, 500 кв.м.</t>
  </si>
  <si>
    <t>Строительство и ввод в эксплуатацию автомойки в Старопромысловском районе г.Грозного</t>
  </si>
  <si>
    <t>ИП Зайналабдиев Б.В., тел. 8938 903 97 95</t>
  </si>
  <si>
    <t>450 кв.м.</t>
  </si>
  <si>
    <t>Строительство магазина смешанных товаров в Ленинском районе  г.Грозного</t>
  </si>
  <si>
    <t>ИП Кацуев Р.А., тел. 8928 736 0020</t>
  </si>
  <si>
    <t>360 кв.м.</t>
  </si>
  <si>
    <t>ИП Мисирханов А.М., тел. 8928 736 76 83</t>
  </si>
  <si>
    <t>6 300 кв.м.</t>
  </si>
  <si>
    <t>150 кв.м.</t>
  </si>
  <si>
    <t xml:space="preserve"> 1500 кв.м.</t>
  </si>
  <si>
    <t>ИП Тарамаова Я.А, тел. 8929 890 01 02</t>
  </si>
  <si>
    <t>84 кв.м.</t>
  </si>
  <si>
    <t>Строительство и ввод в эксплуатацию торгово-развлекательного центра в Ленинском районе, ул. Л. Яшина, б/н</t>
  </si>
  <si>
    <t>Торгово-развлекательный центр, 225 кв.м.</t>
  </si>
  <si>
    <t>Строительство 2 5-этажных 3-подъездных жилых домов в Ленинском районе, ул. Дъякова, б/н</t>
  </si>
  <si>
    <t>Многоквартирный жилой дом, 10 036 кв.м.</t>
  </si>
  <si>
    <t>Строительство 9-этажного 
3-х подъездного жилого дома в Ленинском районе г. Грозного, ул. Чайковского, б/н</t>
  </si>
  <si>
    <t>5.2.10.</t>
  </si>
  <si>
    <t>Строительство магазина продовольственных товаров в Заводском районе г.Грозного, ул. Донбасская, б/н</t>
  </si>
  <si>
    <t>ИП Усманова Э.Ю., 8928 898 07 84</t>
  </si>
  <si>
    <t>Строительство торгового центра в Ленинском районе г.Грозного, ул. Тухачевского, б/н</t>
  </si>
  <si>
    <t>Строительство кафе в Ленинском районе г. Грозного, ул. Чукотская, б/н</t>
  </si>
  <si>
    <t>Строительство и ввод в эксплуатацию АГЗС в Ленинском районе г. Грозного, ул. Чукотская, б/н</t>
  </si>
  <si>
    <t>3.4.2.</t>
  </si>
  <si>
    <t>4. Проекты, реализованные в 2017 году</t>
  </si>
  <si>
    <t>Итого за 2017 г.</t>
  </si>
  <si>
    <t>5. Инвестиционные проекты на стадии реализации</t>
  </si>
  <si>
    <t>5.1. ТУРИЗМ И СФЕРА УСЛУГ (реализуются)</t>
  </si>
  <si>
    <t>5.2.ТОРГОВЛЯ</t>
  </si>
  <si>
    <t>5.3. ЖИЛЬЕ (реализуются)</t>
  </si>
  <si>
    <t>5.3.4.</t>
  </si>
  <si>
    <t>5.3.5.</t>
  </si>
  <si>
    <t>5.3.6.</t>
  </si>
  <si>
    <t>5.3.7.</t>
  </si>
  <si>
    <t>5.3.8.</t>
  </si>
  <si>
    <t>5.3.9.</t>
  </si>
  <si>
    <t>5.3.10.</t>
  </si>
  <si>
    <t>5.3.11.</t>
  </si>
  <si>
    <t>5.3.12.</t>
  </si>
  <si>
    <t>5.3.13.</t>
  </si>
  <si>
    <t>5.3.14.</t>
  </si>
  <si>
    <t>5.3.15.</t>
  </si>
  <si>
    <t>5.3.16.</t>
  </si>
  <si>
    <t>5.3.17.</t>
  </si>
  <si>
    <t>5.3.18.</t>
  </si>
  <si>
    <t>5.3.19.</t>
  </si>
  <si>
    <t>5.3.20.</t>
  </si>
  <si>
    <t>5.3.21.</t>
  </si>
  <si>
    <t>5.3.22.</t>
  </si>
  <si>
    <t>5.3.23.</t>
  </si>
  <si>
    <t>5.3.24.</t>
  </si>
  <si>
    <t>5.3.25.</t>
  </si>
  <si>
    <t>5.3.26.</t>
  </si>
  <si>
    <t>5.3.27.</t>
  </si>
  <si>
    <t>5.3.28.</t>
  </si>
  <si>
    <t>5.4. АПК (реализуются)</t>
  </si>
  <si>
    <t>5.5. ПРОМЫШЛЕННОСТЬ (реализуются)</t>
  </si>
  <si>
    <t>5.6. МЕДИЦИНА (реализуются)</t>
  </si>
  <si>
    <t>5.7. СПОРТ (реализуются)</t>
  </si>
  <si>
    <t>5.8.1.</t>
  </si>
  <si>
    <t>5.8. ОБРАЗОВАНИЕ (реализуются)</t>
  </si>
  <si>
    <t>6. Инвестиционные проекты, планируемые к реализации</t>
  </si>
  <si>
    <t>6.1. ТОРГОВЛЯ (планируется)</t>
  </si>
  <si>
    <t>6.2. ЖИЛЬЕ (планируется)</t>
  </si>
  <si>
    <t>6.3. АПК (планируется)</t>
  </si>
  <si>
    <t>6.4. ПРОМЫШЛЕННОСТЬ (планируется)</t>
  </si>
  <si>
    <t>6.5. МЕДИЦИНА (планируется)</t>
  </si>
  <si>
    <t>6.6. СПОРТ (планируется)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</si>
  <si>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</si>
  <si>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</si>
  <si>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</si>
  <si>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</si>
  <si>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</si>
  <si>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</si>
  <si>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</si>
  <si>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</si>
  <si>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</si>
  <si>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</si>
  <si>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</si>
  <si>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</si>
  <si>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</si>
  <si>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</si>
  <si>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</si>
  <si>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6.1.16.</t>
  </si>
  <si>
    <t>6.1.17.</t>
  </si>
  <si>
    <t>6.1.18.</t>
  </si>
  <si>
    <t>6.1.19.</t>
  </si>
  <si>
    <t>6.1.20.</t>
  </si>
  <si>
    <t>6.1.21.</t>
  </si>
  <si>
    <t>6.1.22.</t>
  </si>
  <si>
    <t>6.1.23.</t>
  </si>
  <si>
    <t>6.1.24.</t>
  </si>
  <si>
    <t>6.1.25.</t>
  </si>
  <si>
    <t>6.1.26.</t>
  </si>
  <si>
    <t>6.1.27.</t>
  </si>
  <si>
    <t>6.1.28.</t>
  </si>
  <si>
    <t>6.1.29.</t>
  </si>
  <si>
    <t>6.1.31.</t>
  </si>
  <si>
    <t>6.1.32.</t>
  </si>
  <si>
    <t>6.1.33.</t>
  </si>
  <si>
    <t>6.1.34.</t>
  </si>
  <si>
    <t>6.1.35.</t>
  </si>
  <si>
    <t>6.1.36.</t>
  </si>
  <si>
    <t>6.1.37.</t>
  </si>
  <si>
    <t>6.1.38.</t>
  </si>
  <si>
    <t>6.1.39.</t>
  </si>
  <si>
    <t>6.1.40.</t>
  </si>
  <si>
    <t>6.1.41.</t>
  </si>
  <si>
    <t>6.1.42.</t>
  </si>
  <si>
    <t>6.1.43.</t>
  </si>
  <si>
    <t>6.1.44.</t>
  </si>
  <si>
    <t>6.1.45.</t>
  </si>
  <si>
    <t>6.1.46.</t>
  </si>
  <si>
    <t>6.1.47.</t>
  </si>
  <si>
    <t>6.1.48.</t>
  </si>
  <si>
    <t>6.1.49.</t>
  </si>
  <si>
    <t>6.1.50.</t>
  </si>
  <si>
    <t>6.1.51.</t>
  </si>
  <si>
    <t>6.1.52.</t>
  </si>
  <si>
    <t>6.1.53.</t>
  </si>
  <si>
    <t>6.1.54.</t>
  </si>
  <si>
    <t>6.1.55.</t>
  </si>
  <si>
    <t>6.1.56.</t>
  </si>
  <si>
    <t>6.1.57.</t>
  </si>
  <si>
    <t>6.1.58.</t>
  </si>
  <si>
    <t>6.1.59.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</si>
  <si>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</si>
  <si>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</si>
  <si>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</si>
  <si>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</si>
  <si>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</si>
  <si>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</si>
  <si>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</si>
  <si>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</si>
  <si>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</si>
  <si>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</si>
  <si>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</si>
  <si>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6.3.1.</t>
  </si>
  <si>
    <t>6.3.2.</t>
  </si>
  <si>
    <t>6.3.3.</t>
  </si>
  <si>
    <t>6.4.11.</t>
  </si>
  <si>
    <t>6.4.12.</t>
  </si>
  <si>
    <t>6.4.13.</t>
  </si>
  <si>
    <t>6.4.14.</t>
  </si>
  <si>
    <t>6.5.1.</t>
  </si>
  <si>
    <t>6.5.2.</t>
  </si>
  <si>
    <t>6.5.3.</t>
  </si>
  <si>
    <t>6.5.4.</t>
  </si>
  <si>
    <t>6.5.5.</t>
  </si>
  <si>
    <t>6.5.6.</t>
  </si>
  <si>
    <t>6.6.1.</t>
  </si>
  <si>
    <t xml:space="preserve">Создание и эксплуатация таксопарка в Ленинском районе г.Грозного , Ленинский район, ул. Бульвар Дудаева </t>
  </si>
  <si>
    <t>Строительство и ввод в эксплуатацию медицинского центра "БЕРС" по ул. Пиинерская, 43а, Ленинский район г.Грозного</t>
  </si>
  <si>
    <t>ООО "Берс"</t>
  </si>
  <si>
    <t>Медицинская клиника, 200 кв.м. размер з/у</t>
  </si>
  <si>
    <t xml:space="preserve">Строительство и ввод в эксплуатацию магазина продовольственных товаров в Октябрьском районе, ул. Зои Космодемьянской 92а/ул. Гудермесская, 94 </t>
  </si>
  <si>
    <t>ИП Делбиева Р.Ш., тел. 8928 894 5555</t>
  </si>
  <si>
    <t>Площадь з/у - 60 кв.м.</t>
  </si>
  <si>
    <t>Стоительство и ввод в эксплуатацию 5-ти этажного 3-подъездного жилого дома со встроенными нежилыми помещениями на первом этаже в Заводском районе, ул. Гурьевская, б/н</t>
  </si>
  <si>
    <t>ООО "Стройтранс", Астамиров А.У., тел. 8937 214 6950</t>
  </si>
  <si>
    <t>5-ти этажный дом, 2070 кв.м</t>
  </si>
  <si>
    <t>ООО "ПДСФ АГРОДОРСТРОЙ", Джабраилов Б.У, тел. 8928 888 62 69</t>
  </si>
  <si>
    <t>Строительство и ввод в эксплуатацию 16-ти этажного 3-подъездного жилого дома со встроенными нежилыми помещениями на первом этаже и подземной парковкой на 300 машиномест по ул. Куликовская б/н, в Ленинском районе г.Грозного</t>
  </si>
  <si>
    <t>16-ти этажный дом, 2563 кв.м.</t>
  </si>
  <si>
    <t>Стоительство и ввод в эксплуатацию торгового центра в Ленинском районе, ул. Ионисиани, б/н</t>
  </si>
  <si>
    <t>ИП Висаитов Ш.</t>
  </si>
  <si>
    <t>Торговый центр, 147 кв.м. з/у</t>
  </si>
  <si>
    <t>Строительство и ввод в эксплуатацию склада смешанных товаров с парковкой в Октябрьско м районе г.Грозного, ул. Зои Космодемьянской, б/н</t>
  </si>
  <si>
    <t>ИП Ирасханов</t>
  </si>
  <si>
    <t>З/у - 658 кв.м.</t>
  </si>
  <si>
    <t>Строительство и ввод в эксплуатацию торгового центра в Ленинском районе, ул. Восточная Объездная, б/н</t>
  </si>
  <si>
    <t>ООО "Кирус", тел. 8928 002 8888</t>
  </si>
  <si>
    <t>Строительство и ввод в эксплуатацию кондитерского цеха (г.Грозный, Старопромысловский район, ул. Калашникова, б/н)</t>
  </si>
  <si>
    <t>ООО "Теплостройсервис", тел. 8928 949 42 32</t>
  </si>
  <si>
    <t>Кондитерский цех, 11 702 кв.м.</t>
  </si>
  <si>
    <t xml:space="preserve">Лечебно-оздоровительный комплекс бальнеотерапии, водных процедур для инвалидов -колясочников и больных с ограничением возможностями при ГБУ "Республиканский реабилитационый центр", Заводской район, ул. Мамсурова, 6 </t>
  </si>
  <si>
    <t>4.6.1.</t>
  </si>
  <si>
    <t>Государственное бюджетное учреждение "Республиканский реабилитационый центр", 8928 893 50 12, 22-51-28</t>
  </si>
  <si>
    <t>Площадь здания - 1076,4 кв.м., на 120 мест, этажность - 2</t>
  </si>
  <si>
    <t>4.2.1.</t>
  </si>
  <si>
    <t>Магазин по адресу: Ленинский район, Маты Кишиевой (Гурина), 105б</t>
  </si>
  <si>
    <t>Площадь здания - 290 кв.м., этажность - 2</t>
  </si>
  <si>
    <t>ИП Алиев Ислам Хусаинович, тел.8928 736 00 20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</si>
  <si>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</si>
  <si>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</si>
  <si>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</si>
  <si>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</si>
  <si>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</si>
  <si>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</si>
  <si>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</si>
  <si>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</si>
  <si>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</si>
  <si>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</si>
  <si>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Магазин по адресу: Ленинский район, Эсет Кишиевой (1-я Садовая), 59</t>
  </si>
  <si>
    <t>Здание офиса и складские помещения Заводской район, ул. Индустриальная, б/н</t>
  </si>
  <si>
    <t>Газонаполнительная станция Заводской район, ул. Прудная, 17</t>
  </si>
  <si>
    <t>Здание магазина Октябрьский район, ул. Абдаллы II бен аль-Хусейна, 38а</t>
  </si>
  <si>
    <t>4.2.12.</t>
  </si>
  <si>
    <t>72-х квартирный жилой дом (Блок-1) Ленинский район, ул. Восточная объездная, 13а</t>
  </si>
  <si>
    <t>72-х квартирный жилой дом (Блок-2) Ленинский район, ул. Восточная объездная, 13б</t>
  </si>
  <si>
    <t>4.3.2.</t>
  </si>
  <si>
    <t>4.3.3.</t>
  </si>
  <si>
    <t>4.4.1.</t>
  </si>
  <si>
    <t>4.6.2.</t>
  </si>
  <si>
    <t>Административное здание "Региональный центр обработки информации единого государственного экзамена и мониторинга качества образования" Ленинский район, ул. У.Р. Дудаева, 94</t>
  </si>
  <si>
    <t xml:space="preserve">Министерство образования и науки Чеченской Республики </t>
  </si>
  <si>
    <t xml:space="preserve">Площадь здания - 6766 кв.м.,этажность - 3 </t>
  </si>
  <si>
    <t>Продуктовый магазин, 2000 кв.м., этажность здания  - 2</t>
  </si>
  <si>
    <t>Площадь здания - 590,8 кв.м, этажность - 2</t>
  </si>
  <si>
    <t>Магазин, Октябрьский район, ул. Ханкальская, 103</t>
  </si>
  <si>
    <t>Торговое здание, Заводской район, ул. Поповича, д. 4а</t>
  </si>
  <si>
    <t>Торговый комплекс, Ленинский район, ул. Шейха Али Митаева, 43а/18</t>
  </si>
  <si>
    <t>Площадь здания - 908 кв.м., этажность - 2</t>
  </si>
  <si>
    <t>Площадь здания -  2720,3 кв.м., этажность - 5</t>
  </si>
  <si>
    <t>Станция заправки автомобилей (АГЗС) и мойки  автотранспортных средств на три поста, Старопромысловский район, ул. Алтайская, б/н</t>
  </si>
  <si>
    <t>Площадь здания - 200 кв.м., этажность - 1</t>
  </si>
  <si>
    <t>Площадь СТО - 728 кв.м.</t>
  </si>
  <si>
    <t>Площадь здания - 444,48 кв.м., этажность - 2</t>
  </si>
  <si>
    <t>Площадь здания - 278,54 кв.м., этажность - 1</t>
  </si>
  <si>
    <t>Площадь здания - 142,4 кв.м., этажность - 3</t>
  </si>
  <si>
    <t>Торговый комплекс, Старопромысловский район, ул. Ш.Д. Джаброилова, 1</t>
  </si>
  <si>
    <t>Площадь здания - 350 кв.м., этажность -1</t>
  </si>
  <si>
    <t>ИП Эльжуркаева Роза Хасановна, тел. 89996360999</t>
  </si>
  <si>
    <t>ИП Абдулкаримов Альберт Русланович, тел. 8928 086 02 06</t>
  </si>
  <si>
    <t>ИП Бунгуев Алихан Мусаевич, тел.8928 738 12 57</t>
  </si>
  <si>
    <t>ИП Гермаханов Магомед Умарович, тел. 8928 782 06 43</t>
  </si>
  <si>
    <t>ИП Цагараев Руслан Вахаевич, тел. 8909 335 4444</t>
  </si>
  <si>
    <t>ИП Гакаев Асламбек Шарипович, тел. 8928 898 3232</t>
  </si>
  <si>
    <t>ИП Виситов Исмаил Абубакович, тел. 8928 740 07 51</t>
  </si>
  <si>
    <t>Общество с ограниченной ответственностью " Грозный-Сити", дир . М.Х.Альвиев</t>
  </si>
  <si>
    <t>Тепличный комплекс (92792,9 кв.м.)</t>
  </si>
  <si>
    <t>Аптека, 387,5 кв.м.</t>
  </si>
  <si>
    <t>Строительство и ввод в эксплуатацию аптеки в Старопромысловском районе г.Грозного, г-к Иванова, б/н</t>
  </si>
  <si>
    <t>ООО АРТ ЛТД, тел. 8928 022 72 68</t>
  </si>
  <si>
    <t xml:space="preserve">Реконструкция нежилого здания под станцию технического обслуживания автомобилей в Заводском районе г. Грозного, ул. Исмаилова, 5 </t>
  </si>
  <si>
    <t>Жилой дом на 35 квартир и 19992,73 кв. м, 8 эт.</t>
  </si>
  <si>
    <t>4.6.3.</t>
  </si>
  <si>
    <t>Строительство и ввод в эксплуатацию диализного центра в Октябрьском районе г.Грозного, ул. 8 марта, д.2 а</t>
  </si>
  <si>
    <t>ООО "Нефролайн", Бардеев Игорь Олегович</t>
  </si>
  <si>
    <t>2-этажное здание, общая площадь 945 кв.м.,на 160 пациентов</t>
  </si>
  <si>
    <t>ИП Шахбулатов А.А.</t>
  </si>
  <si>
    <t>Строительство и ввод в эксплуатацию ГЗС и торгово-развлекательного центра в Старопромысловском районе г. Грозного ул. Заветы Ильича, б/н</t>
  </si>
  <si>
    <t xml:space="preserve">ГЗС и торгово-развлекательного центра, 800 кв.м. </t>
  </si>
  <si>
    <t>Строительство и ввод в эксплуатацию магазина-склада смешанных товаров с парковкой в Октябрьском районе г. Грозного</t>
  </si>
  <si>
    <t>4.2.13.</t>
  </si>
  <si>
    <t>4.2.14.</t>
  </si>
  <si>
    <t>4.2.15.</t>
  </si>
  <si>
    <t>4.2.16.</t>
  </si>
  <si>
    <t>4.2.17.</t>
  </si>
  <si>
    <t>4.2.18.</t>
  </si>
  <si>
    <t>Станция технического обслуживания автомобилей и торговые павильоны, Заводской район, ул. Э.Э. Исмаилова, 9</t>
  </si>
  <si>
    <t>ИП Джабраилов Бай-Али Вахаевич, тел. 8 928 019 75 23</t>
  </si>
  <si>
    <t>Площадь здания - 1268,83 кв.м., этажность - 1</t>
  </si>
  <si>
    <t>Здание выставочного зала со складом, Старопромысловский район, переулок Западный, 20</t>
  </si>
  <si>
    <t>ИП Шуменко Андрей Александрович, тел. 8 938 777 91 77</t>
  </si>
  <si>
    <t>Площадь здания - 1346,4 кв.м., этажность - 1</t>
  </si>
  <si>
    <t>Торгово-развлекательный центр, Старопромысловский район, ул. Заветы Ильича, б/н</t>
  </si>
  <si>
    <t>Общество с ограниченной ответственностью Производственно-коммерческая фирма " Транспортник", тел. 8928 0870418</t>
  </si>
  <si>
    <t>Торгово-офисное здание, Ленинский район, ул. Жуковского, д. 49</t>
  </si>
  <si>
    <t>ИП Татаева Райка Бастаевна, тел. 89635994545</t>
  </si>
  <si>
    <t>Площадь здания - 495,5 кв.м., этажность - 2</t>
  </si>
  <si>
    <t>Площадь здания - 2744 кв.м., этажность - 4</t>
  </si>
  <si>
    <t>Спортивный комплекс, Старопромысловский район, ул. Яблочная, 3</t>
  </si>
  <si>
    <t>ИП Гихаев Самаи Хароновна, тел 89296812394</t>
  </si>
  <si>
    <t>Площадь здания - 884,5, этажность - 2</t>
  </si>
  <si>
    <t>Станция технического обслуживания автомобилей, Старопромысловский район, ул. Загородинская, б/н</t>
  </si>
  <si>
    <t>ИП Адуева Тамара Халиковна, 8962 6575517</t>
  </si>
  <si>
    <t>Площадь здания - 275,26, этажность - 2</t>
  </si>
  <si>
    <t>Строительство и ввод в эксплуатацию магазина-склада смешанных товаров с парковкой в Октябрьском районе г. Грозного, ул. П.Мусорова, 8а</t>
  </si>
  <si>
    <t>Строительство 7-этажного 2-подъездного многквартирного жилого дома со встроенными нежилыми помещениями на первом этаже, Ленинский район, ул. Б. Дудаева/ул. У.Садаева, б/н</t>
  </si>
  <si>
    <t>7-этажный дом, 1540 кв.м.</t>
  </si>
  <si>
    <t>Строительство магазина смешанных товаров, Октябрьский район, ул. Абдуллы II Бен Аль Хусейна, б/н</t>
  </si>
  <si>
    <t>ИП Муцураев Л.Х., тел. 89280885220</t>
  </si>
  <si>
    <t>Площадь - 823 кв.м.</t>
  </si>
  <si>
    <t>Строительство и ввод в эксплуатацию 2 9-ти этажных 2-подъездных многоквартирных жилых домов со встроенными нежилыми помещениями на первом этаже, Ленинский район, ул. У. Садаева, б/н</t>
  </si>
  <si>
    <t>Количество квартир- 144, площадь - 8 143 кв.м.</t>
  </si>
  <si>
    <t>Строительство и ввод в эксплуатацию 9-этажного одноподъездного многквартирного жилого дома со встроенными нежилыми помещениями на первом этаже, Ленинский район, ул. Карагндинская, б/н</t>
  </si>
  <si>
    <t>ООО "ДАС", Вагапов М.Ю., тел. 8963 700 06 60</t>
  </si>
  <si>
    <t>Строитеьство 9-этажного 2-подъездного жилого дома со встроенными нежилыми помещениями на первом этаже, Октябрьский район, ул.Сайханова, б/н</t>
  </si>
  <si>
    <t>4.2.19.</t>
  </si>
  <si>
    <t>4.2.20.</t>
  </si>
  <si>
    <t>Многоквартирный жилой дом со встроеными нежилыми помещениями, Октябрьский район, ул.Гвардейская 1/11</t>
  </si>
  <si>
    <t>Общество с ограниченной ответственностью "Гранд Проект", Муталипов Б.А., 89626463797</t>
  </si>
  <si>
    <t>Жилой дом на 78 квартир и 8912 кв.м., 10 эт.</t>
  </si>
  <si>
    <t>Магазин, Ленинский район, ул. Петропавловское шоссе, 3</t>
  </si>
  <si>
    <t>ИП Таймасханов Анвар Амирович, 89289402333</t>
  </si>
  <si>
    <t>2 этажный магазин, площадь  - 414,4 кв.м.</t>
  </si>
  <si>
    <t>Торгово-производственный комплекс, Ленинский район, ул. Червленая, 8</t>
  </si>
  <si>
    <t>ИП Садулаев А.С., 89297446718</t>
  </si>
  <si>
    <t>Торговый центр, Ленинский район, ул. Жуковского, д. 43</t>
  </si>
  <si>
    <t>ИП Эсембаев Джабраил Тагирович, 89287804445</t>
  </si>
  <si>
    <t>Площадь - 1492,1 кв.м., этажность - 1</t>
  </si>
  <si>
    <t>Площадь - 739,8 кв.м., этажность - 2</t>
  </si>
  <si>
    <t>Магазин, Ленинский район, ул. Центороевская, 10</t>
  </si>
  <si>
    <t>ИП Хатаев Магомед Ваитович, 89288997770</t>
  </si>
  <si>
    <t>Площадь - 767,6 кв.м., этажность - 2</t>
  </si>
  <si>
    <t>Автозаправочный комплекс, Ленинский район, бульвар Дудаева, 6а</t>
  </si>
  <si>
    <t>Автозаправочный комплекс, Октябрьский район, Краснофлотская, 7а</t>
  </si>
  <si>
    <t>Автозаправочный комплекс, Октябрьский район, Ханкальская, 2а</t>
  </si>
  <si>
    <t>Общество с ограниченной ответственностью Фирма "Лидер",Р.Э. Арзиев, 89280000853</t>
  </si>
  <si>
    <t>Площадь - 1652,6 кв.м.</t>
  </si>
  <si>
    <t>Площадь - 1650,7 кв.м.</t>
  </si>
  <si>
    <t>Площаль - 2040,2 кв.м.</t>
  </si>
  <si>
    <t>Станция технического обслуживания автомобилей,Ленинский район, ул. Машинная, б/н</t>
  </si>
  <si>
    <t>Ресторан "Башня" Спортивно-оздоровительного туристического комплекса "Грозненское море",Заводской район, ул. Мамсурова, б/н</t>
  </si>
  <si>
    <t>Производственная база, Заводской район, ул. Фасадная, б/н</t>
  </si>
  <si>
    <t>Торгово-производственная база, Ленинский район, переулок 5-й Петропавловское шоссе, 14</t>
  </si>
  <si>
    <t>Общество с ограниченной ответственностью "НИЙСО и К", 89287870438</t>
  </si>
  <si>
    <t>Площадь - 197 кв.м., этажность - 1</t>
  </si>
  <si>
    <t xml:space="preserve"> Площадь - 2011,9 кв.м., этажность - 11</t>
  </si>
  <si>
    <t>Площадь - 3136 кв.м., этажность -1</t>
  </si>
  <si>
    <t>Площадь - 1457 кв.м., этажность - 2</t>
  </si>
  <si>
    <t>Торговый центр, Октябрьский район, проспект им. А.А. Кадырова, 183 "а"</t>
  </si>
  <si>
    <t>ИП Хамагомадов Анзор Мухамедович, 89288940264</t>
  </si>
  <si>
    <t>ИП Андиев Ризван Ташаевич, 89284765843</t>
  </si>
  <si>
    <t>ИП Джабраилов Айнды Айсаевич, 89899299717</t>
  </si>
  <si>
    <t>ИП Ирасханов Салман Жансолтанович, 89223333324</t>
  </si>
  <si>
    <t>Площадь - 1619,3 кв.м., этажность - 3</t>
  </si>
  <si>
    <t>Жилой комплекс. Корпус № 2 (2-й этап), Старопромысловский район, ул. Старопромысловское шоссе, д. 24, корпус 2</t>
  </si>
  <si>
    <t>Казенное предприятие Чеченской Республики "Дирекция по строительно-восстановительным работам в Чеченской Республике",Р.Р. Юшаев, 88712223379</t>
  </si>
  <si>
    <t>Жилой дом на 96 квартир и  12296,2 кв.м., 10 эт.</t>
  </si>
  <si>
    <t>4.3.4.</t>
  </si>
  <si>
    <t>4.3.5.</t>
  </si>
  <si>
    <t>4.2.21.</t>
  </si>
  <si>
    <t>4.2.22.</t>
  </si>
  <si>
    <t>4.2.23.</t>
  </si>
  <si>
    <t>4.2.24.</t>
  </si>
  <si>
    <t>4.2.25.</t>
  </si>
  <si>
    <t>4.2.26.</t>
  </si>
  <si>
    <t>4.2.27.</t>
  </si>
  <si>
    <t>4.2.28.</t>
  </si>
  <si>
    <t>4.2.29.</t>
  </si>
  <si>
    <t>4.2.30.</t>
  </si>
  <si>
    <t>4.2.31.</t>
  </si>
  <si>
    <t>4.2.32.</t>
  </si>
  <si>
    <t>4.8.1.</t>
  </si>
  <si>
    <t>6.1.30.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</si>
  <si>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</si>
  <si>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</si>
  <si>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</si>
  <si>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</si>
  <si>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</si>
  <si>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</si>
  <si>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</si>
  <si>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</si>
  <si>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</si>
  <si>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</si>
  <si>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4.1. ТУРИЗМ И СФЕРА УСЛУГ, 2017</t>
  </si>
  <si>
    <t>4.2.ТОРГОВЛЯ, 2017</t>
  </si>
  <si>
    <t xml:space="preserve">4.3. ЖИЛЬЕ, 2017 </t>
  </si>
  <si>
    <t>4.4. АПК, 2017</t>
  </si>
  <si>
    <t>4.5. ПРОМЫШЛЕННОСТЬ, 2017</t>
  </si>
  <si>
    <t>4.6. МЕДИЦИНА, 2017</t>
  </si>
  <si>
    <t>4.7. СПОРТ, 2017</t>
  </si>
  <si>
    <t>4.8. ОБРАЗОВАНИЕ, 2017</t>
  </si>
  <si>
    <t>Предполагается застройка на площади 275 га. В рамках проекта планируется строительство объектов и проведение работ:
- гостиничный комплекс на 96 мест и 3 люкса;
- плавучий ресторан;
- ресторан «Башня»;
- развлекательный центр «АКВА»;
- спортивно-тренировочная база «Терек»;
- мужской пляж;
- женский пляж;
- цветомузыкальный фонтан;
- очистка дна и вывоз ила;
- автодороги с автомобильным мостом;
- берегоукрепление
- озеленение
- инфраструктура
- восстановление водозаборного и сбросного сооружений;
- устройство тротуаров;
- реконструкция дамбы
- строительство мечети;
- православное кладбище;
- въездные башни с аркой;
- канал р.Гойтинка в р.Сунжа. Обеспечение водой. Устройство отстойника;
- очистка канала 21 км от сел Чири-Юрт до Грозненского моря;
- расширение улицы Мамсурова;
- реабилитационный и глазной центры;
- подпорные стены;
- строительство входной группы
- подстанция, электроэнергия;
- дендропарк;
- дельфинарий и американские горки;
- ледовый дворец.</t>
  </si>
  <si>
    <t>4.7.1.</t>
  </si>
  <si>
    <t>База отдыха, 2300 кв.м. добавить в реализуемые</t>
  </si>
  <si>
    <t>ИП Исрапилова И. Б-А., тел.89633957727 в реализуемые</t>
  </si>
  <si>
    <t xml:space="preserve">Торговые павильоны и магазин смешанных товаров, 245 кв.м. в реализуемые </t>
  </si>
  <si>
    <t>Магазин смешанных товаров 190 кв.м. в реализуемые</t>
  </si>
  <si>
    <t xml:space="preserve">Площадь з/у - 1000 кв.м.  В реализуемые </t>
  </si>
  <si>
    <t>Аптека, 300 кв.м. в реализуемые</t>
  </si>
  <si>
    <t>Мощность - 2500 кв.м. добавить в реализуемые</t>
  </si>
  <si>
    <t>Торгово-развлекательный центр, 880 кв.м. в реализуемые</t>
  </si>
  <si>
    <t>Многоквартирный дом, 1500 кв.м.  В реализуемые</t>
  </si>
  <si>
    <t>ГЗС и автомойка, 1000 кв.м. в реализуемые</t>
  </si>
  <si>
    <t>Торговый центр, 10 000 кв.м. з/у. в реализуемые</t>
  </si>
  <si>
    <t>Магазин-склад с парковкой,1147 кв.м. в реализуемые</t>
  </si>
  <si>
    <t>9-этажный дом, площадь з/у - 3 563 кв.м.  В реализуемые</t>
  </si>
  <si>
    <t>Площадь нежилых -600 кв.м., общая площаль  - 4 200 кв.м., размер з/у - 1808 кв.м. в оеализуемые</t>
  </si>
  <si>
    <t>5.2.11.</t>
  </si>
  <si>
    <t>5.2.12.</t>
  </si>
  <si>
    <t>5.2.13.</t>
  </si>
  <si>
    <t>5.2.14.</t>
  </si>
  <si>
    <t>5.2.15.</t>
  </si>
  <si>
    <t>5.2.16.</t>
  </si>
  <si>
    <t>5.2.17.</t>
  </si>
  <si>
    <t>5.2.18.</t>
  </si>
  <si>
    <t>5.2.19.</t>
  </si>
  <si>
    <t>5.2.20.</t>
  </si>
  <si>
    <t>5.2.21.</t>
  </si>
  <si>
    <t>5.3.29.</t>
  </si>
  <si>
    <t>5.3.30.</t>
  </si>
  <si>
    <t>5.3.31.</t>
  </si>
  <si>
    <t>5.3.32.</t>
  </si>
  <si>
    <t>5.3.33.</t>
  </si>
  <si>
    <t>5.3.34.</t>
  </si>
  <si>
    <t>5.6.2.</t>
  </si>
  <si>
    <t>5.6.3.</t>
  </si>
  <si>
    <t>5.7.1.</t>
  </si>
  <si>
    <t>5.7.2.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</si>
</sst>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b/>
      <sz val="12.5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2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394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 vertical="center"/>
    </xf>
    <xf numFmtId="0" fontId="19" fillId="6" borderId="0" xfId="1" applyFont="1" applyFill="1"/>
    <xf numFmtId="0" fontId="19" fillId="0" borderId="11" xfId="1" applyFont="1" applyBorder="1"/>
    <xf numFmtId="0" fontId="22" fillId="0" borderId="11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2" fontId="22" fillId="0" borderId="11" xfId="1" applyNumberFormat="1" applyFont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1" xfId="1" applyFont="1" applyBorder="1" applyAlignment="1">
      <alignment vertical="center" wrapText="1"/>
    </xf>
    <xf numFmtId="0" fontId="22" fillId="0" borderId="11" xfId="1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2" fontId="22" fillId="0" borderId="11" xfId="1" applyNumberFormat="1" applyFont="1" applyBorder="1" applyAlignment="1">
      <alignment horizontal="center" vertical="center" wrapText="1"/>
    </xf>
    <xf numFmtId="2" fontId="22" fillId="0" borderId="3" xfId="1" applyNumberFormat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2" fontId="22" fillId="6" borderId="11" xfId="1" applyNumberFormat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22" fillId="6" borderId="11" xfId="1" applyFont="1" applyFill="1" applyBorder="1" applyAlignment="1">
      <alignment horizontal="center" vertical="center" wrapText="1"/>
    </xf>
    <xf numFmtId="0" fontId="22" fillId="6" borderId="1" xfId="1" applyFont="1" applyFill="1" applyBorder="1" applyAlignment="1">
      <alignment horizontal="center" vertical="center" wrapText="1"/>
    </xf>
    <xf numFmtId="0" fontId="19" fillId="6" borderId="11" xfId="1" applyFont="1" applyFill="1" applyBorder="1" applyAlignment="1">
      <alignment horizontal="center" vertical="center"/>
    </xf>
    <xf numFmtId="0" fontId="22" fillId="6" borderId="11" xfId="1" applyFont="1" applyFill="1" applyBorder="1" applyAlignment="1">
      <alignment horizontal="center" vertical="center"/>
    </xf>
    <xf numFmtId="0" fontId="18" fillId="6" borderId="11" xfId="1" applyFont="1" applyFill="1" applyBorder="1" applyAlignment="1">
      <alignment horizontal="center" vertical="center"/>
    </xf>
    <xf numFmtId="0" fontId="22" fillId="0" borderId="0" xfId="1" applyFont="1"/>
    <xf numFmtId="0" fontId="24" fillId="6" borderId="11" xfId="1" applyFont="1" applyFill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2" fontId="21" fillId="5" borderId="11" xfId="1" applyNumberFormat="1" applyFont="1" applyFill="1" applyBorder="1"/>
    <xf numFmtId="0" fontId="15" fillId="0" borderId="0" xfId="1" applyFont="1"/>
    <xf numFmtId="0" fontId="21" fillId="5" borderId="1" xfId="1" applyFont="1" applyFill="1" applyBorder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 wrapText="1"/>
    </xf>
    <xf numFmtId="0" fontId="19" fillId="0" borderId="0" xfId="1" applyFont="1" applyFill="1"/>
    <xf numFmtId="0" fontId="6" fillId="0" borderId="11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5" fillId="7" borderId="11" xfId="1" applyFont="1" applyFill="1" applyBorder="1"/>
    <xf numFmtId="0" fontId="27" fillId="7" borderId="11" xfId="1" applyFont="1" applyFill="1" applyBorder="1" applyAlignment="1">
      <alignment horizontal="left" vertical="center" wrapText="1"/>
    </xf>
    <xf numFmtId="2" fontId="21" fillId="7" borderId="11" xfId="1" applyNumberFormat="1" applyFont="1" applyFill="1" applyBorder="1"/>
    <xf numFmtId="1" fontId="21" fillId="7" borderId="11" xfId="1" applyNumberFormat="1" applyFont="1" applyFill="1" applyBorder="1"/>
    <xf numFmtId="0" fontId="15" fillId="7" borderId="1" xfId="1" applyFont="1" applyFill="1" applyBorder="1"/>
    <xf numFmtId="0" fontId="22" fillId="0" borderId="2" xfId="1" applyFont="1" applyFill="1" applyBorder="1" applyAlignment="1">
      <alignment horizontal="center" vertical="center" wrapText="1"/>
    </xf>
    <xf numFmtId="0" fontId="21" fillId="7" borderId="11" xfId="1" applyFont="1" applyFill="1" applyBorder="1"/>
    <xf numFmtId="0" fontId="21" fillId="7" borderId="11" xfId="1" applyFont="1" applyFill="1" applyBorder="1" applyAlignment="1">
      <alignment horizontal="center" vertical="center"/>
    </xf>
    <xf numFmtId="0" fontId="21" fillId="7" borderId="0" xfId="1" applyFont="1" applyFill="1"/>
    <xf numFmtId="0" fontId="3" fillId="0" borderId="11" xfId="1" applyFont="1" applyBorder="1" applyAlignment="1">
      <alignment horizontal="center" vertical="center"/>
    </xf>
    <xf numFmtId="0" fontId="24" fillId="0" borderId="0" xfId="1" applyFont="1"/>
    <xf numFmtId="0" fontId="3" fillId="0" borderId="0" xfId="1" applyFont="1"/>
    <xf numFmtId="0" fontId="29" fillId="0" borderId="11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left" vertical="center" wrapText="1"/>
    </xf>
    <xf numFmtId="0" fontId="31" fillId="0" borderId="11" xfId="1" applyFont="1" applyFill="1" applyBorder="1" applyAlignment="1">
      <alignment horizontal="center" vertical="center" wrapText="1"/>
    </xf>
    <xf numFmtId="2" fontId="32" fillId="0" borderId="11" xfId="1" applyNumberFormat="1" applyFont="1" applyFill="1" applyBorder="1" applyAlignment="1">
      <alignment horizontal="center" vertical="center" wrapText="1"/>
    </xf>
    <xf numFmtId="2" fontId="32" fillId="0" borderId="11" xfId="1" applyNumberFormat="1" applyFont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 wrapText="1"/>
    </xf>
    <xf numFmtId="2" fontId="31" fillId="0" borderId="11" xfId="1" applyNumberFormat="1" applyFont="1" applyFill="1" applyBorder="1" applyAlignment="1">
      <alignment horizontal="center" vertical="center" wrapText="1"/>
    </xf>
    <xf numFmtId="2" fontId="32" fillId="0" borderId="11" xfId="1" quotePrefix="1" applyNumberFormat="1" applyFont="1" applyFill="1" applyBorder="1" applyAlignment="1">
      <alignment horizontal="center" vertical="center" wrapText="1"/>
    </xf>
    <xf numFmtId="17" fontId="29" fillId="0" borderId="11" xfId="1" applyNumberFormat="1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left" vertical="center" wrapText="1"/>
    </xf>
    <xf numFmtId="0" fontId="30" fillId="0" borderId="11" xfId="1" applyFont="1" applyBorder="1" applyAlignment="1">
      <alignment horizontal="left" vertical="center"/>
    </xf>
    <xf numFmtId="0" fontId="30" fillId="0" borderId="1" xfId="1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left" vertical="center" wrapText="1"/>
    </xf>
    <xf numFmtId="0" fontId="32" fillId="0" borderId="11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/>
    </xf>
    <xf numFmtId="0" fontId="33" fillId="7" borderId="11" xfId="1" applyFont="1" applyFill="1" applyBorder="1"/>
    <xf numFmtId="0" fontId="34" fillId="7" borderId="11" xfId="1" applyFont="1" applyFill="1" applyBorder="1" applyAlignment="1">
      <alignment horizontal="left" vertical="center" wrapText="1"/>
    </xf>
    <xf numFmtId="2" fontId="29" fillId="7" borderId="11" xfId="1" applyNumberFormat="1" applyFont="1" applyFill="1" applyBorder="1"/>
    <xf numFmtId="1" fontId="29" fillId="7" borderId="11" xfId="1" applyNumberFormat="1" applyFont="1" applyFill="1" applyBorder="1"/>
    <xf numFmtId="0" fontId="33" fillId="7" borderId="1" xfId="1" applyFont="1" applyFill="1" applyBorder="1"/>
    <xf numFmtId="0" fontId="31" fillId="0" borderId="11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/>
    </xf>
    <xf numFmtId="0" fontId="32" fillId="0" borderId="11" xfId="1" applyFont="1" applyBorder="1" applyAlignment="1">
      <alignment vertical="center" wrapText="1"/>
    </xf>
    <xf numFmtId="1" fontId="32" fillId="0" borderId="11" xfId="1" applyNumberFormat="1" applyFont="1" applyBorder="1" applyAlignment="1">
      <alignment horizontal="center" vertical="center"/>
    </xf>
    <xf numFmtId="1" fontId="30" fillId="0" borderId="11" xfId="1" applyNumberFormat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2" fontId="30" fillId="0" borderId="11" xfId="1" applyNumberFormat="1" applyFont="1" applyBorder="1" applyAlignment="1">
      <alignment horizontal="center" vertical="center"/>
    </xf>
    <xf numFmtId="0" fontId="30" fillId="0" borderId="11" xfId="1" applyFont="1" applyBorder="1" applyAlignment="1">
      <alignment horizontal="left" vertical="center" wrapText="1"/>
    </xf>
    <xf numFmtId="0" fontId="35" fillId="5" borderId="11" xfId="1" applyFont="1" applyFill="1" applyBorder="1"/>
    <xf numFmtId="0" fontId="36" fillId="5" borderId="11" xfId="1" applyFont="1" applyFill="1" applyBorder="1" applyAlignment="1">
      <alignment horizontal="left" vertical="center" wrapText="1"/>
    </xf>
    <xf numFmtId="2" fontId="28" fillId="5" borderId="11" xfId="1" applyNumberFormat="1" applyFont="1" applyFill="1" applyBorder="1"/>
    <xf numFmtId="1" fontId="28" fillId="5" borderId="11" xfId="1" applyNumberFormat="1" applyFont="1" applyFill="1" applyBorder="1"/>
    <xf numFmtId="0" fontId="33" fillId="0" borderId="11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3" fillId="0" borderId="0" xfId="1" applyFont="1"/>
    <xf numFmtId="0" fontId="29" fillId="6" borderId="11" xfId="1" applyFont="1" applyFill="1" applyBorder="1" applyAlignment="1">
      <alignment horizontal="center" vertical="center" wrapText="1"/>
    </xf>
    <xf numFmtId="0" fontId="30" fillId="6" borderId="11" xfId="1" applyFont="1" applyFill="1" applyBorder="1" applyAlignment="1">
      <alignment horizontal="left" vertical="center" wrapText="1"/>
    </xf>
    <xf numFmtId="0" fontId="31" fillId="6" borderId="11" xfId="1" applyFont="1" applyFill="1" applyBorder="1" applyAlignment="1">
      <alignment horizontal="center" vertical="center" wrapText="1"/>
    </xf>
    <xf numFmtId="0" fontId="31" fillId="6" borderId="11" xfId="1" applyFont="1" applyFill="1" applyBorder="1" applyAlignment="1">
      <alignment horizontal="left" vertical="center"/>
    </xf>
    <xf numFmtId="2" fontId="32" fillId="6" borderId="11" xfId="1" applyNumberFormat="1" applyFont="1" applyFill="1" applyBorder="1" applyAlignment="1">
      <alignment horizontal="center" vertical="center" wrapText="1"/>
    </xf>
    <xf numFmtId="2" fontId="32" fillId="6" borderId="11" xfId="1" applyNumberFormat="1" applyFont="1" applyFill="1" applyBorder="1" applyAlignment="1">
      <alignment horizontal="center" vertical="center"/>
    </xf>
    <xf numFmtId="0" fontId="32" fillId="6" borderId="11" xfId="1" applyFont="1" applyFill="1" applyBorder="1" applyAlignment="1">
      <alignment horizontal="center" vertical="center" wrapText="1"/>
    </xf>
    <xf numFmtId="1" fontId="32" fillId="0" borderId="11" xfId="1" applyNumberFormat="1" applyFont="1" applyFill="1" applyBorder="1" applyAlignment="1">
      <alignment horizontal="center" vertical="center" wrapText="1"/>
    </xf>
    <xf numFmtId="2" fontId="30" fillId="0" borderId="11" xfId="1" applyNumberFormat="1" applyFont="1" applyFill="1" applyBorder="1" applyAlignment="1">
      <alignment horizontal="center" vertical="center" wrapText="1"/>
    </xf>
    <xf numFmtId="166" fontId="32" fillId="0" borderId="11" xfId="1" applyNumberFormat="1" applyFont="1" applyFill="1" applyBorder="1" applyAlignment="1">
      <alignment horizontal="center" vertical="center" wrapText="1"/>
    </xf>
    <xf numFmtId="0" fontId="31" fillId="0" borderId="11" xfId="1" applyFont="1" applyBorder="1" applyAlignment="1">
      <alignment horizontal="left" vertical="center"/>
    </xf>
    <xf numFmtId="0" fontId="35" fillId="5" borderId="1" xfId="1" applyFont="1" applyFill="1" applyBorder="1"/>
    <xf numFmtId="0" fontId="35" fillId="0" borderId="0" xfId="1" applyFont="1"/>
    <xf numFmtId="2" fontId="30" fillId="6" borderId="11" xfId="1" quotePrefix="1" applyNumberFormat="1" applyFont="1" applyFill="1" applyBorder="1" applyAlignment="1">
      <alignment horizontal="center" vertical="center" wrapText="1"/>
    </xf>
    <xf numFmtId="2" fontId="30" fillId="0" borderId="11" xfId="1" quotePrefix="1" applyNumberFormat="1" applyFont="1" applyFill="1" applyBorder="1" applyAlignment="1">
      <alignment horizontal="center" vertical="center" wrapText="1"/>
    </xf>
    <xf numFmtId="0" fontId="32" fillId="0" borderId="11" xfId="1" quotePrefix="1" applyFont="1" applyFill="1" applyBorder="1" applyAlignment="1">
      <alignment horizontal="center" vertical="center" wrapText="1"/>
    </xf>
    <xf numFmtId="0" fontId="30" fillId="6" borderId="11" xfId="1" applyFont="1" applyFill="1" applyBorder="1" applyAlignment="1">
      <alignment horizontal="center" vertical="center" wrapText="1"/>
    </xf>
    <xf numFmtId="0" fontId="32" fillId="6" borderId="11" xfId="1" applyFont="1" applyFill="1" applyBorder="1" applyAlignment="1">
      <alignment horizontal="left" vertical="center"/>
    </xf>
    <xf numFmtId="2" fontId="32" fillId="6" borderId="11" xfId="1" quotePrefix="1" applyNumberFormat="1" applyFont="1" applyFill="1" applyBorder="1" applyAlignment="1">
      <alignment horizontal="center" vertical="center" wrapText="1"/>
    </xf>
    <xf numFmtId="0" fontId="32" fillId="6" borderId="11" xfId="1" applyFont="1" applyFill="1" applyBorder="1" applyAlignment="1">
      <alignment horizontal="center" vertical="center"/>
    </xf>
    <xf numFmtId="0" fontId="30" fillId="6" borderId="11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vertical="center" wrapText="1"/>
    </xf>
    <xf numFmtId="0" fontId="29" fillId="0" borderId="11" xfId="1" applyFont="1" applyBorder="1" applyAlignment="1">
      <alignment horizontal="center" vertical="center" wrapText="1"/>
    </xf>
    <xf numFmtId="0" fontId="32" fillId="0" borderId="7" xfId="1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vertical="center" wrapText="1"/>
    </xf>
    <xf numFmtId="2" fontId="30" fillId="0" borderId="11" xfId="1" applyNumberFormat="1" applyFont="1" applyFill="1" applyBorder="1" applyAlignment="1">
      <alignment horizontal="center" vertical="center"/>
    </xf>
    <xf numFmtId="2" fontId="32" fillId="0" borderId="11" xfId="1" applyNumberFormat="1" applyFont="1" applyFill="1" applyBorder="1" applyAlignment="1">
      <alignment horizontal="center" vertical="center"/>
    </xf>
    <xf numFmtId="0" fontId="37" fillId="0" borderId="1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0" fillId="0" borderId="3" xfId="1" applyFont="1" applyFill="1" applyBorder="1" applyAlignment="1">
      <alignment horizontal="left" vertical="center" wrapText="1"/>
    </xf>
    <xf numFmtId="0" fontId="29" fillId="7" borderId="11" xfId="1" applyFont="1" applyFill="1" applyBorder="1"/>
    <xf numFmtId="0" fontId="38" fillId="5" borderId="11" xfId="1" applyFont="1" applyFill="1" applyBorder="1"/>
    <xf numFmtId="0" fontId="38" fillId="5" borderId="1" xfId="1" applyFont="1" applyFill="1" applyBorder="1"/>
    <xf numFmtId="0" fontId="21" fillId="7" borderId="5" xfId="1" applyFont="1" applyFill="1" applyBorder="1" applyAlignment="1">
      <alignment horizontal="center" vertical="center"/>
    </xf>
    <xf numFmtId="0" fontId="21" fillId="7" borderId="13" xfId="1" applyFont="1" applyFill="1" applyBorder="1"/>
    <xf numFmtId="164" fontId="32" fillId="0" borderId="11" xfId="1" applyNumberFormat="1" applyFont="1" applyFill="1" applyBorder="1" applyAlignment="1">
      <alignment horizontal="center" vertical="center"/>
    </xf>
    <xf numFmtId="0" fontId="31" fillId="0" borderId="11" xfId="1" applyFont="1" applyBorder="1" applyAlignment="1">
      <alignment horizontal="left" vertical="center" wrapText="1"/>
    </xf>
    <xf numFmtId="0" fontId="30" fillId="6" borderId="4" xfId="1" applyFont="1" applyFill="1" applyBorder="1" applyAlignment="1">
      <alignment horizontal="center" vertical="center" wrapText="1"/>
    </xf>
    <xf numFmtId="0" fontId="32" fillId="0" borderId="11" xfId="1" applyFont="1" applyBorder="1" applyAlignment="1">
      <alignment horizontal="left" vertical="center" wrapText="1"/>
    </xf>
    <xf numFmtId="2" fontId="32" fillId="0" borderId="3" xfId="1" applyNumberFormat="1" applyFont="1" applyFill="1" applyBorder="1" applyAlignment="1">
      <alignment horizontal="center" vertical="center" wrapText="1"/>
    </xf>
    <xf numFmtId="2" fontId="30" fillId="0" borderId="3" xfId="1" applyNumberFormat="1" applyFont="1" applyFill="1" applyBorder="1" applyAlignment="1">
      <alignment horizontal="center" vertical="center" wrapText="1"/>
    </xf>
    <xf numFmtId="16" fontId="29" fillId="0" borderId="11" xfId="1" applyNumberFormat="1" applyFont="1" applyFill="1" applyBorder="1" applyAlignment="1">
      <alignment horizontal="center" vertical="center" wrapText="1"/>
    </xf>
    <xf numFmtId="164" fontId="32" fillId="0" borderId="11" xfId="1" applyNumberFormat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 wrapText="1"/>
    </xf>
    <xf numFmtId="164" fontId="32" fillId="0" borderId="11" xfId="1" applyNumberFormat="1" applyFont="1" applyBorder="1" applyAlignment="1">
      <alignment horizontal="center" vertical="center"/>
    </xf>
    <xf numFmtId="0" fontId="32" fillId="0" borderId="11" xfId="1" applyFont="1" applyBorder="1" applyAlignment="1">
      <alignment horizontal="left" vertical="center"/>
    </xf>
    <xf numFmtId="17" fontId="29" fillId="0" borderId="7" xfId="1" applyNumberFormat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left" vertical="center" wrapText="1"/>
    </xf>
    <xf numFmtId="0" fontId="30" fillId="0" borderId="1" xfId="1" applyFont="1" applyBorder="1" applyAlignment="1">
      <alignment horizontal="left" vertical="center" wrapText="1"/>
    </xf>
    <xf numFmtId="0" fontId="32" fillId="0" borderId="3" xfId="1" applyFont="1" applyBorder="1" applyAlignment="1">
      <alignment horizontal="left" vertical="center"/>
    </xf>
    <xf numFmtId="0" fontId="32" fillId="4" borderId="11" xfId="1" applyFont="1" applyFill="1" applyBorder="1" applyAlignment="1">
      <alignment horizontal="center" vertical="center" wrapText="1"/>
    </xf>
    <xf numFmtId="2" fontId="32" fillId="0" borderId="0" xfId="1" applyNumberFormat="1" applyFont="1" applyFill="1" applyBorder="1" applyAlignment="1">
      <alignment horizontal="center" vertical="center"/>
    </xf>
    <xf numFmtId="0" fontId="32" fillId="6" borderId="11" xfId="1" applyFont="1" applyFill="1" applyBorder="1" applyAlignment="1">
      <alignment vertical="center" wrapText="1"/>
    </xf>
    <xf numFmtId="166" fontId="32" fillId="0" borderId="11" xfId="1" applyNumberFormat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1" xfId="1" applyFont="1" applyBorder="1" applyAlignment="1">
      <alignment vertical="center" wrapText="1"/>
    </xf>
    <xf numFmtId="2" fontId="32" fillId="0" borderId="3" xfId="1" applyNumberFormat="1" applyFont="1" applyBorder="1" applyAlignment="1">
      <alignment horizontal="center" vertical="center" wrapText="1"/>
    </xf>
    <xf numFmtId="2" fontId="32" fillId="0" borderId="11" xfId="1" applyNumberFormat="1" applyFont="1" applyBorder="1" applyAlignment="1">
      <alignment horizontal="center" vertical="center" wrapText="1"/>
    </xf>
    <xf numFmtId="0" fontId="32" fillId="6" borderId="11" xfId="1" quotePrefix="1" applyFont="1" applyFill="1" applyBorder="1" applyAlignment="1">
      <alignment horizontal="center" vertical="center" wrapText="1"/>
    </xf>
    <xf numFmtId="2" fontId="32" fillId="0" borderId="1" xfId="1" quotePrefix="1" applyNumberFormat="1" applyFont="1" applyFill="1" applyBorder="1" applyAlignment="1">
      <alignment horizontal="center" vertical="center" wrapText="1"/>
    </xf>
    <xf numFmtId="0" fontId="28" fillId="5" borderId="11" xfId="1" applyFont="1" applyFill="1" applyBorder="1" applyAlignment="1">
      <alignment horizontal="center" vertical="center" wrapText="1"/>
    </xf>
    <xf numFmtId="0" fontId="36" fillId="5" borderId="11" xfId="1" applyFont="1" applyFill="1" applyBorder="1" applyAlignment="1">
      <alignment horizontal="center" vertical="center" wrapText="1"/>
    </xf>
    <xf numFmtId="2" fontId="28" fillId="5" borderId="11" xfId="1" applyNumberFormat="1" applyFont="1" applyFill="1" applyBorder="1" applyAlignment="1">
      <alignment horizontal="center" vertical="center" wrapText="1"/>
    </xf>
    <xf numFmtId="1" fontId="28" fillId="5" borderId="11" xfId="1" applyNumberFormat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2" fillId="4" borderId="11" xfId="1" applyFont="1" applyFill="1" applyBorder="1" applyAlignment="1">
      <alignment horizontal="left" vertical="center" wrapText="1"/>
    </xf>
    <xf numFmtId="2" fontId="30" fillId="0" borderId="3" xfId="1" applyNumberFormat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2" fillId="0" borderId="8" xfId="1" applyFont="1" applyBorder="1" applyAlignment="1">
      <alignment vertical="center" wrapText="1"/>
    </xf>
    <xf numFmtId="0" fontId="30" fillId="0" borderId="4" xfId="1" applyFont="1" applyBorder="1" applyAlignment="1">
      <alignment horizontal="left" vertical="center" wrapText="1"/>
    </xf>
    <xf numFmtId="0" fontId="32" fillId="0" borderId="4" xfId="1" applyFont="1" applyBorder="1" applyAlignment="1">
      <alignment horizontal="left" vertical="center"/>
    </xf>
    <xf numFmtId="0" fontId="32" fillId="4" borderId="4" xfId="1" applyFont="1" applyFill="1" applyBorder="1" applyAlignment="1">
      <alignment horizontal="center" vertical="center" wrapText="1"/>
    </xf>
    <xf numFmtId="2" fontId="32" fillId="0" borderId="3" xfId="1" applyNumberFormat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top" wrapText="1"/>
    </xf>
    <xf numFmtId="0" fontId="32" fillId="0" borderId="4" xfId="1" applyFont="1" applyBorder="1" applyAlignment="1">
      <alignment vertical="center" wrapText="1"/>
    </xf>
    <xf numFmtId="0" fontId="32" fillId="0" borderId="4" xfId="1" applyFont="1" applyBorder="1" applyAlignment="1">
      <alignment horizontal="center" vertical="center" wrapText="1"/>
    </xf>
    <xf numFmtId="2" fontId="32" fillId="0" borderId="4" xfId="1" applyNumberFormat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wrapText="1"/>
    </xf>
    <xf numFmtId="0" fontId="32" fillId="4" borderId="4" xfId="1" applyFont="1" applyFill="1" applyBorder="1" applyAlignment="1">
      <alignment horizontal="left" vertical="center" wrapText="1"/>
    </xf>
    <xf numFmtId="0" fontId="32" fillId="0" borderId="6" xfId="1" applyFont="1" applyBorder="1" applyAlignment="1">
      <alignment horizontal="left" vertical="center"/>
    </xf>
    <xf numFmtId="0" fontId="29" fillId="7" borderId="11" xfId="1" applyFont="1" applyFill="1" applyBorder="1" applyAlignment="1">
      <alignment horizontal="center" vertical="center"/>
    </xf>
    <xf numFmtId="0" fontId="29" fillId="7" borderId="0" xfId="1" applyFont="1" applyFill="1"/>
    <xf numFmtId="2" fontId="30" fillId="0" borderId="11" xfId="1" applyNumberFormat="1" applyFont="1" applyBorder="1" applyAlignment="1">
      <alignment horizontal="center" vertical="center" wrapText="1"/>
    </xf>
    <xf numFmtId="0" fontId="32" fillId="0" borderId="10" xfId="1" applyFont="1" applyBorder="1" applyAlignment="1">
      <alignment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12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left" vertical="top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left" wrapText="1"/>
    </xf>
    <xf numFmtId="164" fontId="32" fillId="0" borderId="11" xfId="1" applyNumberFormat="1" applyFont="1" applyBorder="1" applyAlignment="1">
      <alignment horizontal="center" vertical="center" wrapText="1"/>
    </xf>
    <xf numFmtId="165" fontId="32" fillId="0" borderId="11" xfId="1" applyNumberFormat="1" applyFont="1" applyBorder="1" applyAlignment="1">
      <alignment horizontal="center" vertical="center"/>
    </xf>
    <xf numFmtId="0" fontId="32" fillId="0" borderId="5" xfId="1" applyFont="1" applyBorder="1" applyAlignment="1">
      <alignment vertical="center" wrapText="1"/>
    </xf>
    <xf numFmtId="17" fontId="29" fillId="0" borderId="11" xfId="1" applyNumberFormat="1" applyFont="1" applyBorder="1" applyAlignment="1">
      <alignment horizontal="center" vertical="center"/>
    </xf>
    <xf numFmtId="14" fontId="29" fillId="0" borderId="11" xfId="1" applyNumberFormat="1" applyFont="1" applyBorder="1" applyAlignment="1">
      <alignment horizontal="center" vertical="center"/>
    </xf>
    <xf numFmtId="0" fontId="28" fillId="5" borderId="11" xfId="1" applyFont="1" applyFill="1" applyBorder="1" applyAlignment="1">
      <alignment horizontal="center" vertical="center"/>
    </xf>
    <xf numFmtId="0" fontId="28" fillId="5" borderId="11" xfId="1" applyFont="1" applyFill="1" applyBorder="1" applyAlignment="1">
      <alignment horizontal="center"/>
    </xf>
    <xf numFmtId="2" fontId="28" fillId="5" borderId="11" xfId="1" applyNumberFormat="1" applyFont="1" applyFill="1" applyBorder="1" applyAlignment="1">
      <alignment vertical="center"/>
    </xf>
    <xf numFmtId="1" fontId="28" fillId="5" borderId="11" xfId="1" applyNumberFormat="1" applyFont="1" applyFill="1" applyBorder="1" applyAlignment="1">
      <alignment vertical="center"/>
    </xf>
    <xf numFmtId="0" fontId="21" fillId="7" borderId="0" xfId="1" applyFont="1" applyFill="1" applyBorder="1" applyAlignment="1">
      <alignment horizontal="center" vertical="center"/>
    </xf>
    <xf numFmtId="0" fontId="21" fillId="7" borderId="0" xfId="1" applyFont="1" applyFill="1" applyBorder="1"/>
    <xf numFmtId="0" fontId="32" fillId="0" borderId="11" xfId="1" applyFont="1" applyFill="1" applyBorder="1" applyAlignment="1">
      <alignment wrapText="1"/>
    </xf>
    <xf numFmtId="0" fontId="21" fillId="0" borderId="1" xfId="1" applyFont="1" applyFill="1" applyBorder="1"/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/>
    <xf numFmtId="0" fontId="21" fillId="0" borderId="0" xfId="1" applyFont="1" applyFill="1"/>
    <xf numFmtId="0" fontId="34" fillId="7" borderId="11" xfId="1" applyFont="1" applyFill="1" applyBorder="1" applyAlignment="1">
      <alignment horizontal="center" vertical="center" wrapText="1"/>
    </xf>
    <xf numFmtId="0" fontId="33" fillId="7" borderId="11" xfId="1" applyFont="1" applyFill="1" applyBorder="1" applyAlignment="1">
      <alignment horizontal="center" vertical="center"/>
    </xf>
    <xf numFmtId="2" fontId="29" fillId="7" borderId="11" xfId="1" applyNumberFormat="1" applyFont="1" applyFill="1" applyBorder="1" applyAlignment="1">
      <alignment horizontal="center" vertical="center"/>
    </xf>
    <xf numFmtId="1" fontId="29" fillId="7" borderId="11" xfId="1" applyNumberFormat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left" vertical="center"/>
    </xf>
    <xf numFmtId="1" fontId="32" fillId="0" borderId="11" xfId="1" applyNumberFormat="1" applyFont="1" applyFill="1" applyBorder="1" applyAlignment="1">
      <alignment horizontal="center" vertical="center"/>
    </xf>
    <xf numFmtId="1" fontId="30" fillId="0" borderId="11" xfId="1" applyNumberFormat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3" fillId="0" borderId="0" xfId="1" applyFont="1" applyFill="1"/>
    <xf numFmtId="0" fontId="31" fillId="0" borderId="11" xfId="1" applyFont="1" applyFill="1" applyBorder="1" applyAlignment="1">
      <alignment vertical="center" wrapText="1"/>
    </xf>
    <xf numFmtId="0" fontId="24" fillId="0" borderId="11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24" fillId="0" borderId="0" xfId="1" applyFont="1" applyFill="1"/>
    <xf numFmtId="0" fontId="19" fillId="0" borderId="0" xfId="1" applyFont="1" applyFill="1" applyAlignment="1">
      <alignment horizontal="center" vertical="center"/>
    </xf>
    <xf numFmtId="2" fontId="30" fillId="0" borderId="4" xfId="1" quotePrefix="1" applyNumberFormat="1" applyFont="1" applyFill="1" applyBorder="1" applyAlignment="1">
      <alignment horizontal="center" vertical="center" wrapText="1"/>
    </xf>
    <xf numFmtId="2" fontId="30" fillId="0" borderId="10" xfId="1" quotePrefix="1" applyNumberFormat="1" applyFont="1" applyFill="1" applyBorder="1" applyAlignment="1">
      <alignment horizontal="center" vertical="center" wrapText="1"/>
    </xf>
    <xf numFmtId="2" fontId="32" fillId="0" borderId="10" xfId="1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vertical="center" wrapText="1"/>
    </xf>
    <xf numFmtId="2" fontId="30" fillId="0" borderId="3" xfId="1" applyNumberFormat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30" fillId="0" borderId="1" xfId="1" applyFont="1" applyBorder="1" applyAlignment="1">
      <alignment vertical="top" wrapText="1"/>
    </xf>
    <xf numFmtId="2" fontId="30" fillId="0" borderId="3" xfId="1" applyNumberFormat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30" fillId="0" borderId="10" xfId="1" quotePrefix="1" applyNumberFormat="1" applyFont="1" applyFill="1" applyBorder="1" applyAlignment="1">
      <alignment horizontal="center" vertical="center" wrapText="1"/>
    </xf>
    <xf numFmtId="0" fontId="32" fillId="0" borderId="11" xfId="1" applyNumberFormat="1" applyFont="1" applyFill="1" applyBorder="1" applyAlignment="1">
      <alignment horizontal="center" vertical="center" wrapText="1"/>
    </xf>
    <xf numFmtId="0" fontId="30" fillId="0" borderId="11" xfId="1" quotePrefix="1" applyNumberFormat="1" applyFont="1" applyFill="1" applyBorder="1" applyAlignment="1">
      <alignment horizontal="center" vertical="center" wrapText="1"/>
    </xf>
    <xf numFmtId="0" fontId="30" fillId="0" borderId="10" xfId="1" quotePrefix="1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1" applyFont="1" applyBorder="1" applyAlignment="1">
      <alignment horizontal="center" vertical="center"/>
    </xf>
    <xf numFmtId="0" fontId="40" fillId="0" borderId="11" xfId="1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1" xfId="1" applyFont="1" applyBorder="1" applyAlignment="1">
      <alignment horizontal="center" vertical="center"/>
    </xf>
    <xf numFmtId="4" fontId="25" fillId="0" borderId="11" xfId="1" applyNumberFormat="1" applyFont="1" applyBorder="1" applyAlignment="1">
      <alignment horizontal="center" vertical="center"/>
    </xf>
    <xf numFmtId="0" fontId="32" fillId="0" borderId="11" xfId="1" applyNumberFormat="1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vertical="center" wrapText="1"/>
    </xf>
    <xf numFmtId="0" fontId="22" fillId="6" borderId="11" xfId="1" applyFont="1" applyFill="1" applyBorder="1" applyAlignment="1">
      <alignment horizontal="left" vertical="center"/>
    </xf>
    <xf numFmtId="2" fontId="22" fillId="6" borderId="3" xfId="1" applyNumberFormat="1" applyFont="1" applyFill="1" applyBorder="1" applyAlignment="1">
      <alignment horizontal="center" vertical="center"/>
    </xf>
    <xf numFmtId="2" fontId="32" fillId="0" borderId="7" xfId="1" applyNumberFormat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/>
    </xf>
    <xf numFmtId="0" fontId="28" fillId="7" borderId="11" xfId="1" applyFont="1" applyFill="1" applyBorder="1" applyAlignment="1">
      <alignment horizontal="center"/>
    </xf>
    <xf numFmtId="4" fontId="25" fillId="6" borderId="11" xfId="1" applyNumberFormat="1" applyFont="1" applyFill="1" applyBorder="1" applyAlignment="1">
      <alignment horizontal="center" vertical="center"/>
    </xf>
    <xf numFmtId="0" fontId="25" fillId="6" borderId="11" xfId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center"/>
    </xf>
    <xf numFmtId="0" fontId="28" fillId="7" borderId="1" xfId="1" applyFont="1" applyFill="1" applyBorder="1" applyAlignment="1">
      <alignment horizontal="center"/>
    </xf>
    <xf numFmtId="0" fontId="29" fillId="6" borderId="11" xfId="1" applyFont="1" applyFill="1" applyBorder="1" applyAlignment="1">
      <alignment horizontal="center" vertical="center"/>
    </xf>
    <xf numFmtId="0" fontId="32" fillId="6" borderId="1" xfId="1" applyFont="1" applyFill="1" applyBorder="1" applyAlignment="1">
      <alignment vertical="center" wrapText="1"/>
    </xf>
    <xf numFmtId="2" fontId="30" fillId="6" borderId="3" xfId="1" applyNumberFormat="1" applyFont="1" applyFill="1" applyBorder="1" applyAlignment="1">
      <alignment horizontal="center" vertical="center"/>
    </xf>
    <xf numFmtId="2" fontId="30" fillId="6" borderId="11" xfId="1" applyNumberFormat="1" applyFont="1" applyFill="1" applyBorder="1" applyAlignment="1">
      <alignment horizontal="center" vertical="center"/>
    </xf>
    <xf numFmtId="0" fontId="22" fillId="6" borderId="5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2" fontId="32" fillId="6" borderId="3" xfId="1" applyNumberFormat="1" applyFont="1" applyFill="1" applyBorder="1" applyAlignment="1">
      <alignment horizontal="center" vertical="center"/>
    </xf>
    <xf numFmtId="0" fontId="32" fillId="6" borderId="11" xfId="1" applyFont="1" applyFill="1" applyBorder="1" applyAlignment="1">
      <alignment horizontal="left" vertical="center" wrapText="1"/>
    </xf>
    <xf numFmtId="2" fontId="32" fillId="6" borderId="3" xfId="1" applyNumberFormat="1" applyFont="1" applyFill="1" applyBorder="1" applyAlignment="1">
      <alignment horizontal="center" vertical="center" wrapText="1"/>
    </xf>
    <xf numFmtId="0" fontId="32" fillId="6" borderId="4" xfId="1" applyFont="1" applyFill="1" applyBorder="1" applyAlignment="1">
      <alignment horizontal="center" vertical="center" wrapText="1"/>
    </xf>
    <xf numFmtId="0" fontId="41" fillId="0" borderId="11" xfId="2" applyNumberFormat="1" applyFont="1" applyFill="1" applyBorder="1" applyAlignment="1">
      <alignment vertical="center" wrapText="1"/>
    </xf>
    <xf numFmtId="0" fontId="41" fillId="0" borderId="11" xfId="2" applyNumberFormat="1" applyFont="1" applyFill="1" applyBorder="1" applyAlignment="1">
      <alignment horizontal="center" vertical="center" wrapText="1"/>
    </xf>
    <xf numFmtId="0" fontId="41" fillId="0" borderId="11" xfId="2" applyNumberFormat="1" applyFont="1" applyFill="1" applyBorder="1" applyAlignment="1">
      <alignment horizontal="left" vertical="top" wrapText="1"/>
    </xf>
    <xf numFmtId="0" fontId="41" fillId="0" borderId="11" xfId="2" applyFont="1" applyFill="1" applyBorder="1" applyAlignment="1">
      <alignment vertical="center" wrapText="1"/>
    </xf>
    <xf numFmtId="0" fontId="41" fillId="0" borderId="11" xfId="2" applyFont="1" applyFill="1" applyBorder="1" applyAlignment="1">
      <alignment horizontal="left" vertical="top" wrapText="1"/>
    </xf>
    <xf numFmtId="0" fontId="41" fillId="0" borderId="11" xfId="2" applyNumberFormat="1" applyFont="1" applyBorder="1" applyAlignment="1">
      <alignment vertical="center" wrapText="1"/>
    </xf>
    <xf numFmtId="0" fontId="41" fillId="0" borderId="11" xfId="2" applyNumberFormat="1" applyFont="1" applyFill="1" applyBorder="1" applyAlignment="1">
      <alignment horizontal="left" vertical="center" wrapText="1"/>
    </xf>
    <xf numFmtId="0" fontId="41" fillId="0" borderId="11" xfId="2" applyNumberFormat="1" applyFont="1" applyBorder="1" applyAlignment="1">
      <alignment horizontal="center" vertical="center" wrapText="1"/>
    </xf>
    <xf numFmtId="2" fontId="41" fillId="0" borderId="11" xfId="2" applyNumberFormat="1" applyFont="1" applyBorder="1" applyAlignment="1">
      <alignment horizontal="center" vertical="center" wrapText="1"/>
    </xf>
    <xf numFmtId="2" fontId="41" fillId="0" borderId="11" xfId="2" applyNumberFormat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0" xfId="1" applyFont="1"/>
    <xf numFmtId="0" fontId="28" fillId="6" borderId="1" xfId="1" applyFont="1" applyFill="1" applyBorder="1" applyAlignment="1">
      <alignment horizontal="center"/>
    </xf>
    <xf numFmtId="0" fontId="1" fillId="6" borderId="11" xfId="1" applyFont="1" applyFill="1" applyBorder="1" applyAlignment="1">
      <alignment horizontal="center" vertical="center"/>
    </xf>
    <xf numFmtId="0" fontId="1" fillId="6" borderId="0" xfId="1" applyFont="1" applyFill="1"/>
    <xf numFmtId="0" fontId="41" fillId="6" borderId="11" xfId="2" applyNumberFormat="1" applyFont="1" applyFill="1" applyBorder="1" applyAlignment="1">
      <alignment horizontal="center" vertical="center" wrapText="1"/>
    </xf>
    <xf numFmtId="0" fontId="41" fillId="6" borderId="11" xfId="2" applyNumberFormat="1" applyFont="1" applyFill="1" applyBorder="1" applyAlignment="1">
      <alignment vertical="center" wrapText="1"/>
    </xf>
    <xf numFmtId="0" fontId="31" fillId="6" borderId="11" xfId="1" applyFont="1" applyFill="1" applyBorder="1" applyAlignment="1">
      <alignment horizontal="left" vertical="center" wrapText="1"/>
    </xf>
    <xf numFmtId="0" fontId="32" fillId="6" borderId="11" xfId="1" applyNumberFormat="1" applyFont="1" applyFill="1" applyBorder="1" applyAlignment="1">
      <alignment horizontal="center" vertical="center" wrapText="1"/>
    </xf>
    <xf numFmtId="0" fontId="32" fillId="6" borderId="11" xfId="1" applyNumberFormat="1" applyFont="1" applyFill="1" applyBorder="1" applyAlignment="1">
      <alignment horizontal="center" vertical="center"/>
    </xf>
    <xf numFmtId="0" fontId="32" fillId="6" borderId="4" xfId="1" applyFont="1" applyFill="1" applyBorder="1" applyAlignment="1">
      <alignment vertical="center" wrapText="1"/>
    </xf>
    <xf numFmtId="0" fontId="32" fillId="6" borderId="4" xfId="1" applyFont="1" applyFill="1" applyBorder="1" applyAlignment="1">
      <alignment horizontal="left" vertical="center" wrapText="1"/>
    </xf>
    <xf numFmtId="0" fontId="41" fillId="0" borderId="11" xfId="2" applyNumberFormat="1" applyFont="1" applyBorder="1" applyAlignment="1">
      <alignment horizontal="left" vertical="center" wrapText="1"/>
    </xf>
    <xf numFmtId="0" fontId="23" fillId="6" borderId="1" xfId="1" applyFont="1" applyFill="1" applyBorder="1" applyAlignment="1">
      <alignment vertical="center" wrapText="1"/>
    </xf>
    <xf numFmtId="0" fontId="23" fillId="6" borderId="11" xfId="1" applyFont="1" applyFill="1" applyBorder="1" applyAlignment="1">
      <alignment horizontal="center" vertical="center" wrapText="1"/>
    </xf>
    <xf numFmtId="0" fontId="23" fillId="6" borderId="11" xfId="1" applyFont="1" applyFill="1" applyBorder="1" applyAlignment="1">
      <alignment horizontal="left" vertical="center"/>
    </xf>
    <xf numFmtId="2" fontId="23" fillId="6" borderId="3" xfId="1" applyNumberFormat="1" applyFont="1" applyFill="1" applyBorder="1" applyAlignment="1">
      <alignment horizontal="center" vertical="center"/>
    </xf>
    <xf numFmtId="2" fontId="23" fillId="6" borderId="11" xfId="1" applyNumberFormat="1" applyFont="1" applyFill="1" applyBorder="1" applyAlignment="1">
      <alignment horizontal="center" vertical="center"/>
    </xf>
    <xf numFmtId="0" fontId="23" fillId="6" borderId="11" xfId="1" applyFont="1" applyFill="1" applyBorder="1" applyAlignment="1">
      <alignment horizontal="center" vertical="center"/>
    </xf>
    <xf numFmtId="14" fontId="29" fillId="6" borderId="11" xfId="1" applyNumberFormat="1" applyFont="1" applyFill="1" applyBorder="1" applyAlignment="1">
      <alignment horizontal="center" vertical="center"/>
    </xf>
    <xf numFmtId="0" fontId="32" fillId="6" borderId="1" xfId="1" applyFont="1" applyFill="1" applyBorder="1" applyAlignment="1">
      <alignment vertical="top" wrapText="1"/>
    </xf>
    <xf numFmtId="0" fontId="41" fillId="6" borderId="11" xfId="2" applyNumberFormat="1" applyFont="1" applyFill="1" applyBorder="1" applyAlignment="1">
      <alignment horizontal="left" vertical="center" wrapText="1"/>
    </xf>
    <xf numFmtId="0" fontId="19" fillId="5" borderId="0" xfId="1" applyFont="1" applyFill="1"/>
    <xf numFmtId="0" fontId="31" fillId="6" borderId="11" xfId="1" applyFont="1" applyFill="1" applyBorder="1" applyAlignment="1">
      <alignment horizontal="left" vertical="top" wrapText="1"/>
    </xf>
    <xf numFmtId="0" fontId="32" fillId="6" borderId="11" xfId="1" applyFont="1" applyFill="1" applyBorder="1" applyAlignment="1">
      <alignment vertical="center"/>
    </xf>
    <xf numFmtId="0" fontId="42" fillId="6" borderId="11" xfId="2" applyNumberFormat="1" applyFont="1" applyFill="1" applyBorder="1" applyAlignment="1">
      <alignment horizontal="left" vertical="center" wrapText="1"/>
    </xf>
    <xf numFmtId="0" fontId="32" fillId="6" borderId="0" xfId="1" applyFont="1" applyFill="1" applyAlignment="1">
      <alignment horizontal="left" vertical="center" wrapText="1"/>
    </xf>
    <xf numFmtId="0" fontId="32" fillId="0" borderId="11" xfId="1" applyFont="1" applyBorder="1" applyAlignment="1">
      <alignment vertical="top" wrapText="1"/>
    </xf>
    <xf numFmtId="0" fontId="22" fillId="6" borderId="2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/>
    </xf>
    <xf numFmtId="0" fontId="32" fillId="6" borderId="10" xfId="1" applyFont="1" applyFill="1" applyBorder="1" applyAlignment="1">
      <alignment horizontal="center" vertical="center" wrapText="1"/>
    </xf>
    <xf numFmtId="0" fontId="30" fillId="0" borderId="10" xfId="1" quotePrefix="1" applyNumberFormat="1" applyFont="1" applyFill="1" applyBorder="1" applyAlignment="1">
      <alignment horizontal="center" vertical="center" wrapText="1"/>
    </xf>
    <xf numFmtId="2" fontId="32" fillId="0" borderId="10" xfId="1" applyNumberFormat="1" applyFont="1" applyFill="1" applyBorder="1" applyAlignment="1">
      <alignment horizontal="center" vertical="center" wrapText="1"/>
    </xf>
    <xf numFmtId="2" fontId="30" fillId="0" borderId="10" xfId="1" quotePrefix="1" applyNumberFormat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/>
    </xf>
    <xf numFmtId="0" fontId="32" fillId="6" borderId="4" xfId="1" applyFont="1" applyFill="1" applyBorder="1" applyAlignment="1">
      <alignment horizontal="left" vertical="center"/>
    </xf>
    <xf numFmtId="0" fontId="19" fillId="6" borderId="0" xfId="1" applyFont="1" applyFill="1" applyBorder="1" applyAlignment="1">
      <alignment horizontal="center" vertical="center"/>
    </xf>
    <xf numFmtId="0" fontId="32" fillId="6" borderId="11" xfId="1" applyFont="1" applyFill="1" applyBorder="1" applyAlignment="1">
      <alignment horizontal="center" wrapText="1"/>
    </xf>
    <xf numFmtId="0" fontId="32" fillId="6" borderId="11" xfId="1" applyFont="1" applyFill="1" applyBorder="1" applyAlignment="1">
      <alignment horizontal="center" vertical="top" wrapText="1"/>
    </xf>
    <xf numFmtId="0" fontId="25" fillId="0" borderId="1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3" fontId="25" fillId="0" borderId="1" xfId="1" applyNumberFormat="1" applyFont="1" applyBorder="1" applyAlignment="1">
      <alignment horizontal="center" vertical="center"/>
    </xf>
    <xf numFmtId="3" fontId="25" fillId="0" borderId="2" xfId="1" applyNumberFormat="1" applyFont="1" applyBorder="1" applyAlignment="1">
      <alignment horizontal="center" vertical="center"/>
    </xf>
    <xf numFmtId="3" fontId="25" fillId="0" borderId="3" xfId="1" applyNumberFormat="1" applyFont="1" applyBorder="1" applyAlignment="1">
      <alignment horizontal="center" vertical="center"/>
    </xf>
    <xf numFmtId="3" fontId="25" fillId="6" borderId="1" xfId="1" applyNumberFormat="1" applyFont="1" applyFill="1" applyBorder="1" applyAlignment="1">
      <alignment horizontal="center" vertical="center"/>
    </xf>
    <xf numFmtId="3" fontId="25" fillId="6" borderId="2" xfId="1" applyNumberFormat="1" applyFont="1" applyFill="1" applyBorder="1" applyAlignment="1">
      <alignment horizontal="center" vertical="center"/>
    </xf>
    <xf numFmtId="3" fontId="25" fillId="6" borderId="3" xfId="1" applyNumberFormat="1" applyFont="1" applyFill="1" applyBorder="1" applyAlignment="1">
      <alignment horizontal="center" vertical="center"/>
    </xf>
    <xf numFmtId="0" fontId="28" fillId="7" borderId="11" xfId="1" applyFont="1" applyFill="1" applyBorder="1" applyAlignment="1">
      <alignment horizontal="center"/>
    </xf>
    <xf numFmtId="0" fontId="28" fillId="7" borderId="1" xfId="1" applyFont="1" applyFill="1" applyBorder="1" applyAlignment="1">
      <alignment horizontal="center"/>
    </xf>
    <xf numFmtId="0" fontId="28" fillId="7" borderId="2" xfId="1" applyFont="1" applyFill="1" applyBorder="1" applyAlignment="1">
      <alignment horizontal="center"/>
    </xf>
    <xf numFmtId="0" fontId="28" fillId="7" borderId="3" xfId="1" applyFont="1" applyFill="1" applyBorder="1" applyAlignment="1">
      <alignment horizontal="center"/>
    </xf>
    <xf numFmtId="0" fontId="26" fillId="3" borderId="1" xfId="1" applyFont="1" applyFill="1" applyBorder="1" applyAlignment="1">
      <alignment horizontal="center"/>
    </xf>
    <xf numFmtId="0" fontId="26" fillId="3" borderId="2" xfId="1" applyFont="1" applyFill="1" applyBorder="1" applyAlignment="1">
      <alignment horizontal="center"/>
    </xf>
    <xf numFmtId="0" fontId="26" fillId="3" borderId="3" xfId="1" applyFont="1" applyFill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25" fillId="3" borderId="1" xfId="1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/>
    </xf>
    <xf numFmtId="0" fontId="25" fillId="3" borderId="3" xfId="1" applyFont="1" applyFill="1" applyBorder="1" applyAlignment="1">
      <alignment horizontal="center"/>
    </xf>
    <xf numFmtId="0" fontId="22" fillId="2" borderId="4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30" fillId="0" borderId="4" xfId="1" quotePrefix="1" applyNumberFormat="1" applyFont="1" applyFill="1" applyBorder="1" applyAlignment="1">
      <alignment horizontal="center" vertical="center" wrapText="1"/>
    </xf>
    <xf numFmtId="0" fontId="30" fillId="0" borderId="7" xfId="1" quotePrefix="1" applyNumberFormat="1" applyFont="1" applyFill="1" applyBorder="1" applyAlignment="1">
      <alignment horizontal="center" vertical="center" wrapText="1"/>
    </xf>
    <xf numFmtId="0" fontId="30" fillId="0" borderId="10" xfId="1" quotePrefix="1" applyNumberFormat="1" applyFont="1" applyFill="1" applyBorder="1" applyAlignment="1">
      <alignment horizontal="center" vertical="center" wrapText="1"/>
    </xf>
    <xf numFmtId="2" fontId="32" fillId="0" borderId="4" xfId="1" applyNumberFormat="1" applyFont="1" applyFill="1" applyBorder="1" applyAlignment="1">
      <alignment horizontal="center" vertical="center" wrapText="1"/>
    </xf>
    <xf numFmtId="2" fontId="32" fillId="0" borderId="7" xfId="1" applyNumberFormat="1" applyFont="1" applyFill="1" applyBorder="1" applyAlignment="1">
      <alignment horizontal="center" vertical="center" wrapText="1"/>
    </xf>
    <xf numFmtId="2" fontId="32" fillId="0" borderId="10" xfId="1" applyNumberFormat="1" applyFont="1" applyFill="1" applyBorder="1" applyAlignment="1">
      <alignment horizontal="center" vertical="center" wrapText="1"/>
    </xf>
    <xf numFmtId="2" fontId="30" fillId="0" borderId="4" xfId="1" quotePrefix="1" applyNumberFormat="1" applyFont="1" applyFill="1" applyBorder="1" applyAlignment="1">
      <alignment horizontal="center" vertical="center" wrapText="1"/>
    </xf>
    <xf numFmtId="2" fontId="30" fillId="0" borderId="7" xfId="1" quotePrefix="1" applyNumberFormat="1" applyFont="1" applyFill="1" applyBorder="1" applyAlignment="1">
      <alignment horizontal="center" vertical="center" wrapText="1"/>
    </xf>
    <xf numFmtId="2" fontId="30" fillId="0" borderId="10" xfId="1" quotePrefix="1" applyNumberFormat="1" applyFont="1" applyFill="1" applyBorder="1" applyAlignment="1">
      <alignment horizontal="center" vertical="center" wrapText="1"/>
    </xf>
    <xf numFmtId="0" fontId="28" fillId="7" borderId="1" xfId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28" fillId="7" borderId="3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25" fillId="3" borderId="2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1;&#1077;&#1083;&#1086;&#1074;\Downloads\&#1055;&#1088;&#1080;&#1083;%201%20&#1057;&#1042;&#1054;&#1044;%20&#1055;&#1056;&#1054;&#1045;&#1050;&#1058;&#1054;&#1042;%20&#1070;&#1056;&#1051;&#1048;&#1062;&#104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 распор. общая"/>
      <sheetName val="Юр. лица"/>
      <sheetName val="ИП"/>
      <sheetName val="На стадии реализации"/>
      <sheetName val="Реализованные"/>
    </sheetNames>
    <sheetDataSet>
      <sheetData sheetId="0"/>
      <sheetData sheetId="1">
        <row r="26">
          <cell r="B26" t="str">
            <v xml:space="preserve">Строительство Грозненской ТЭС, Чеченская Республика, Заводской район, ул.Индустриальная.
Тепловая энергетика
</v>
          </cell>
          <cell r="C26" t="str">
            <v>ООО «Газпром Энергохолдинг», Федоров Денис Владимирович, генеральный директор, Тел.: 8(495)428-47-83.Е-mail: office@gazenergocom.ru. г. Москва, проспект Вернадского, д.101, корп.3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1"/>
  <sheetViews>
    <sheetView tabSelected="1" view="pageBreakPreview" zoomScale="80" zoomScaleNormal="100" zoomScaleSheetLayoutView="80" workbookViewId="0">
      <pane ySplit="4" topLeftCell="A140" activePane="bottomLeft" state="frozen"/>
      <selection pane="bottomLeft" activeCell="F71" sqref="F71:G71"/>
    </sheetView>
  </sheetViews>
  <sheetFormatPr defaultRowHeight="15" x14ac:dyDescent="0.25"/>
  <cols>
    <col min="1" max="1" width="8.140625" style="1" customWidth="1"/>
    <col min="2" max="2" width="35" style="1" customWidth="1"/>
    <col min="3" max="3" width="29.7109375" style="1" customWidth="1"/>
    <col min="4" max="4" width="40.42578125" style="1" customWidth="1"/>
    <col min="5" max="5" width="14.7109375" style="1" bestFit="1" customWidth="1"/>
    <col min="6" max="6" width="12" style="1" bestFit="1" customWidth="1"/>
    <col min="7" max="12" width="15.5703125" style="3" customWidth="1"/>
    <col min="13" max="13" width="9.85546875" style="1" bestFit="1" customWidth="1"/>
    <col min="14" max="14" width="7.7109375" style="1" customWidth="1"/>
    <col min="15" max="15" width="23.28515625" style="1" hidden="1" customWidth="1"/>
    <col min="16" max="16" width="11" style="2" hidden="1" customWidth="1"/>
    <col min="17" max="17" width="18.7109375" style="1" hidden="1" customWidth="1"/>
    <col min="18" max="18" width="21.85546875" style="1" hidden="1" customWidth="1"/>
    <col min="19" max="19" width="18.42578125" style="1" hidden="1" customWidth="1"/>
    <col min="20" max="16384" width="9.140625" style="1"/>
  </cols>
  <sheetData>
    <row r="1" spans="1:19" ht="24.75" customHeight="1" x14ac:dyDescent="0.25">
      <c r="A1" s="366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8"/>
      <c r="P1" s="360" t="s">
        <v>444</v>
      </c>
      <c r="Q1" s="347" t="s">
        <v>443</v>
      </c>
      <c r="R1" s="347" t="s">
        <v>442</v>
      </c>
      <c r="S1" s="352" t="s">
        <v>441</v>
      </c>
    </row>
    <row r="2" spans="1:19" ht="32.25" customHeight="1" x14ac:dyDescent="0.25">
      <c r="A2" s="362" t="s">
        <v>1</v>
      </c>
      <c r="B2" s="357" t="s">
        <v>2</v>
      </c>
      <c r="C2" s="357" t="s">
        <v>3</v>
      </c>
      <c r="D2" s="357" t="s">
        <v>4</v>
      </c>
      <c r="E2" s="349" t="s">
        <v>5</v>
      </c>
      <c r="F2" s="363"/>
      <c r="G2" s="364"/>
      <c r="H2" s="349" t="s">
        <v>6</v>
      </c>
      <c r="I2" s="351"/>
      <c r="J2" s="351"/>
      <c r="K2" s="351"/>
      <c r="L2" s="350"/>
      <c r="M2" s="369" t="s">
        <v>7</v>
      </c>
      <c r="N2" s="370"/>
      <c r="O2" s="357" t="s">
        <v>8</v>
      </c>
      <c r="P2" s="361"/>
      <c r="Q2" s="348"/>
      <c r="R2" s="348"/>
      <c r="S2" s="353"/>
    </row>
    <row r="3" spans="1:19" ht="27.75" customHeight="1" x14ac:dyDescent="0.25">
      <c r="A3" s="358"/>
      <c r="B3" s="358"/>
      <c r="C3" s="358"/>
      <c r="D3" s="358"/>
      <c r="E3" s="362" t="s">
        <v>9</v>
      </c>
      <c r="F3" s="362" t="s">
        <v>10</v>
      </c>
      <c r="G3" s="362" t="s">
        <v>11</v>
      </c>
      <c r="H3" s="349" t="s">
        <v>12</v>
      </c>
      <c r="I3" s="350"/>
      <c r="J3" s="349" t="s">
        <v>13</v>
      </c>
      <c r="K3" s="351"/>
      <c r="L3" s="350"/>
      <c r="M3" s="371"/>
      <c r="N3" s="372"/>
      <c r="O3" s="358"/>
      <c r="P3" s="361"/>
      <c r="Q3" s="348"/>
      <c r="R3" s="348"/>
      <c r="S3" s="353"/>
    </row>
    <row r="4" spans="1:19" ht="31.5" customHeight="1" x14ac:dyDescent="0.25">
      <c r="A4" s="359"/>
      <c r="B4" s="359"/>
      <c r="C4" s="359"/>
      <c r="D4" s="359"/>
      <c r="E4" s="359"/>
      <c r="F4" s="365"/>
      <c r="G4" s="365"/>
      <c r="H4" s="22" t="s">
        <v>14</v>
      </c>
      <c r="I4" s="22" t="s">
        <v>15</v>
      </c>
      <c r="J4" s="22" t="s">
        <v>16</v>
      </c>
      <c r="K4" s="22" t="s">
        <v>17</v>
      </c>
      <c r="L4" s="22" t="s">
        <v>18</v>
      </c>
      <c r="M4" s="22" t="s">
        <v>9</v>
      </c>
      <c r="N4" s="22" t="s">
        <v>10</v>
      </c>
      <c r="O4" s="359"/>
      <c r="P4" s="361"/>
      <c r="Q4" s="348"/>
      <c r="R4" s="348"/>
      <c r="S4" s="353"/>
    </row>
    <row r="5" spans="1:19" ht="22.5" x14ac:dyDescent="0.3">
      <c r="A5" s="338" t="s">
        <v>686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  <c r="P5" s="6"/>
      <c r="Q5" s="5"/>
      <c r="R5" s="6"/>
    </row>
    <row r="6" spans="1:19" ht="20.25" x14ac:dyDescent="0.3">
      <c r="A6" s="335" t="s">
        <v>996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7"/>
      <c r="P6" s="6"/>
      <c r="Q6" s="5"/>
      <c r="R6" s="6"/>
    </row>
    <row r="7" spans="1:19" s="67" customFormat="1" ht="82.5" x14ac:dyDescent="0.25">
      <c r="A7" s="68" t="s">
        <v>687</v>
      </c>
      <c r="B7" s="69" t="s">
        <v>291</v>
      </c>
      <c r="C7" s="70" t="s">
        <v>292</v>
      </c>
      <c r="D7" s="69" t="s">
        <v>293</v>
      </c>
      <c r="E7" s="71">
        <v>40</v>
      </c>
      <c r="F7" s="71">
        <v>40</v>
      </c>
      <c r="G7" s="71">
        <v>40</v>
      </c>
      <c r="H7" s="71">
        <v>40</v>
      </c>
      <c r="I7" s="72">
        <v>0</v>
      </c>
      <c r="J7" s="72">
        <v>0</v>
      </c>
      <c r="K7" s="72">
        <v>0</v>
      </c>
      <c r="L7" s="72">
        <v>0</v>
      </c>
      <c r="M7" s="70">
        <v>7</v>
      </c>
      <c r="N7" s="73">
        <v>7</v>
      </c>
      <c r="O7" s="74" t="s">
        <v>294</v>
      </c>
      <c r="P7" s="5" t="s">
        <v>426</v>
      </c>
    </row>
    <row r="8" spans="1:19" s="67" customFormat="1" ht="82.5" x14ac:dyDescent="0.25">
      <c r="A8" s="68" t="s">
        <v>688</v>
      </c>
      <c r="B8" s="69" t="s">
        <v>311</v>
      </c>
      <c r="C8" s="70" t="s">
        <v>312</v>
      </c>
      <c r="D8" s="69" t="s">
        <v>313</v>
      </c>
      <c r="E8" s="75">
        <v>18</v>
      </c>
      <c r="F8" s="76">
        <v>18</v>
      </c>
      <c r="G8" s="76">
        <v>18</v>
      </c>
      <c r="H8" s="76">
        <v>18</v>
      </c>
      <c r="I8" s="72">
        <v>0</v>
      </c>
      <c r="J8" s="72">
        <v>0</v>
      </c>
      <c r="K8" s="72">
        <v>0</v>
      </c>
      <c r="L8" s="72">
        <v>0</v>
      </c>
      <c r="M8" s="70">
        <v>14</v>
      </c>
      <c r="N8" s="73">
        <v>14</v>
      </c>
      <c r="O8" s="74" t="s">
        <v>314</v>
      </c>
      <c r="P8" s="5" t="s">
        <v>426</v>
      </c>
    </row>
    <row r="9" spans="1:19" s="67" customFormat="1" ht="82.5" x14ac:dyDescent="0.25">
      <c r="A9" s="77" t="s">
        <v>689</v>
      </c>
      <c r="B9" s="78" t="s">
        <v>384</v>
      </c>
      <c r="C9" s="70" t="s">
        <v>196</v>
      </c>
      <c r="D9" s="79" t="s">
        <v>385</v>
      </c>
      <c r="E9" s="75">
        <v>17.594000000000001</v>
      </c>
      <c r="F9" s="75">
        <v>17.594000000000001</v>
      </c>
      <c r="G9" s="75">
        <v>17.594000000000001</v>
      </c>
      <c r="H9" s="75">
        <v>17.594000000000001</v>
      </c>
      <c r="I9" s="72">
        <v>0</v>
      </c>
      <c r="J9" s="72">
        <v>0</v>
      </c>
      <c r="K9" s="72">
        <v>0</v>
      </c>
      <c r="L9" s="72">
        <v>0</v>
      </c>
      <c r="M9" s="70">
        <v>12</v>
      </c>
      <c r="N9" s="73">
        <v>12</v>
      </c>
      <c r="O9" s="80" t="s">
        <v>294</v>
      </c>
      <c r="P9" s="5" t="s">
        <v>426</v>
      </c>
    </row>
    <row r="10" spans="1:19" s="67" customFormat="1" ht="66" x14ac:dyDescent="0.25">
      <c r="A10" s="68" t="s">
        <v>690</v>
      </c>
      <c r="B10" s="78" t="s">
        <v>386</v>
      </c>
      <c r="C10" s="70" t="s">
        <v>196</v>
      </c>
      <c r="D10" s="79" t="s">
        <v>387</v>
      </c>
      <c r="E10" s="75">
        <v>10.039999999999999</v>
      </c>
      <c r="F10" s="75">
        <v>10.039999999999999</v>
      </c>
      <c r="G10" s="75">
        <v>10.039999999999999</v>
      </c>
      <c r="H10" s="75">
        <v>10.039999999999999</v>
      </c>
      <c r="I10" s="72">
        <v>0</v>
      </c>
      <c r="J10" s="72">
        <v>0</v>
      </c>
      <c r="K10" s="72">
        <v>0</v>
      </c>
      <c r="L10" s="72">
        <v>0</v>
      </c>
      <c r="M10" s="70">
        <v>17</v>
      </c>
      <c r="N10" s="73">
        <v>17</v>
      </c>
      <c r="O10" s="80" t="s">
        <v>452</v>
      </c>
      <c r="P10" s="5" t="s">
        <v>426</v>
      </c>
    </row>
    <row r="11" spans="1:19" s="67" customFormat="1" ht="66" x14ac:dyDescent="0.25">
      <c r="A11" s="68" t="s">
        <v>816</v>
      </c>
      <c r="B11" s="81" t="s">
        <v>323</v>
      </c>
      <c r="C11" s="82" t="s">
        <v>324</v>
      </c>
      <c r="D11" s="69" t="s">
        <v>325</v>
      </c>
      <c r="E11" s="71">
        <v>7</v>
      </c>
      <c r="F11" s="71">
        <v>7</v>
      </c>
      <c r="G11" s="71">
        <v>7</v>
      </c>
      <c r="H11" s="71">
        <v>7</v>
      </c>
      <c r="I11" s="72">
        <v>0</v>
      </c>
      <c r="J11" s="72">
        <v>0</v>
      </c>
      <c r="K11" s="72">
        <v>0</v>
      </c>
      <c r="L11" s="72">
        <v>0</v>
      </c>
      <c r="M11" s="82">
        <v>30</v>
      </c>
      <c r="N11" s="82">
        <v>30</v>
      </c>
      <c r="O11" s="74" t="s">
        <v>326</v>
      </c>
      <c r="P11" s="5" t="s">
        <v>426</v>
      </c>
    </row>
    <row r="12" spans="1:19" s="67" customFormat="1" ht="82.5" x14ac:dyDescent="0.25">
      <c r="A12" s="68" t="s">
        <v>691</v>
      </c>
      <c r="B12" s="69" t="s">
        <v>327</v>
      </c>
      <c r="C12" s="70" t="s">
        <v>328</v>
      </c>
      <c r="D12" s="69" t="s">
        <v>329</v>
      </c>
      <c r="E12" s="71">
        <v>7</v>
      </c>
      <c r="F12" s="71">
        <v>7</v>
      </c>
      <c r="G12" s="71">
        <v>7</v>
      </c>
      <c r="H12" s="71">
        <v>7</v>
      </c>
      <c r="I12" s="72">
        <v>0</v>
      </c>
      <c r="J12" s="72">
        <v>0</v>
      </c>
      <c r="K12" s="72">
        <v>0</v>
      </c>
      <c r="L12" s="72">
        <v>0</v>
      </c>
      <c r="M12" s="70">
        <v>7</v>
      </c>
      <c r="N12" s="84">
        <v>7</v>
      </c>
      <c r="O12" s="74" t="s">
        <v>330</v>
      </c>
      <c r="P12" s="5" t="s">
        <v>426</v>
      </c>
    </row>
    <row r="13" spans="1:19" s="67" customFormat="1" ht="99" x14ac:dyDescent="0.25">
      <c r="A13" s="68" t="s">
        <v>692</v>
      </c>
      <c r="B13" s="69" t="s">
        <v>331</v>
      </c>
      <c r="C13" s="70" t="s">
        <v>332</v>
      </c>
      <c r="D13" s="69" t="s">
        <v>333</v>
      </c>
      <c r="E13" s="75">
        <v>5</v>
      </c>
      <c r="F13" s="75">
        <v>5</v>
      </c>
      <c r="G13" s="75">
        <v>5</v>
      </c>
      <c r="H13" s="75">
        <v>5</v>
      </c>
      <c r="I13" s="72">
        <v>0</v>
      </c>
      <c r="J13" s="72">
        <v>0</v>
      </c>
      <c r="K13" s="72">
        <v>0</v>
      </c>
      <c r="L13" s="72">
        <v>0</v>
      </c>
      <c r="M13" s="70">
        <v>12</v>
      </c>
      <c r="N13" s="84">
        <v>12</v>
      </c>
      <c r="O13" s="74" t="s">
        <v>334</v>
      </c>
      <c r="P13" s="5" t="s">
        <v>426</v>
      </c>
    </row>
    <row r="14" spans="1:19" s="67" customFormat="1" ht="115.5" x14ac:dyDescent="0.25">
      <c r="A14" s="68" t="s">
        <v>693</v>
      </c>
      <c r="B14" s="78" t="s">
        <v>335</v>
      </c>
      <c r="C14" s="70" t="s">
        <v>336</v>
      </c>
      <c r="D14" s="69" t="s">
        <v>337</v>
      </c>
      <c r="E14" s="71">
        <v>5</v>
      </c>
      <c r="F14" s="71">
        <v>5</v>
      </c>
      <c r="G14" s="71">
        <v>5</v>
      </c>
      <c r="H14" s="71">
        <v>5</v>
      </c>
      <c r="I14" s="72">
        <v>0</v>
      </c>
      <c r="J14" s="72">
        <v>0</v>
      </c>
      <c r="K14" s="72">
        <v>0</v>
      </c>
      <c r="L14" s="72">
        <v>0</v>
      </c>
      <c r="M14" s="82">
        <v>12</v>
      </c>
      <c r="N14" s="73">
        <v>12</v>
      </c>
      <c r="O14" s="74" t="s">
        <v>338</v>
      </c>
      <c r="P14" s="5" t="s">
        <v>426</v>
      </c>
    </row>
    <row r="15" spans="1:19" s="67" customFormat="1" ht="66" x14ac:dyDescent="0.25">
      <c r="A15" s="68" t="s">
        <v>694</v>
      </c>
      <c r="B15" s="69" t="s">
        <v>342</v>
      </c>
      <c r="C15" s="70" t="s">
        <v>343</v>
      </c>
      <c r="D15" s="69" t="s">
        <v>344</v>
      </c>
      <c r="E15" s="75">
        <v>3.2</v>
      </c>
      <c r="F15" s="75">
        <v>3.2</v>
      </c>
      <c r="G15" s="75">
        <v>3.2</v>
      </c>
      <c r="H15" s="75">
        <v>3.2</v>
      </c>
      <c r="I15" s="72">
        <v>0</v>
      </c>
      <c r="J15" s="72">
        <v>0</v>
      </c>
      <c r="K15" s="72">
        <v>0</v>
      </c>
      <c r="L15" s="72">
        <v>0</v>
      </c>
      <c r="M15" s="70">
        <v>12</v>
      </c>
      <c r="N15" s="73">
        <v>12</v>
      </c>
      <c r="O15" s="74" t="s">
        <v>338</v>
      </c>
      <c r="P15" s="5" t="s">
        <v>426</v>
      </c>
    </row>
    <row r="16" spans="1:19" s="67" customFormat="1" ht="66" x14ac:dyDescent="0.25">
      <c r="A16" s="68" t="s">
        <v>695</v>
      </c>
      <c r="B16" s="81" t="s">
        <v>345</v>
      </c>
      <c r="C16" s="82" t="s">
        <v>346</v>
      </c>
      <c r="D16" s="69" t="s">
        <v>347</v>
      </c>
      <c r="E16" s="71">
        <v>3</v>
      </c>
      <c r="F16" s="71">
        <v>3</v>
      </c>
      <c r="G16" s="71">
        <v>3</v>
      </c>
      <c r="H16" s="71">
        <v>3</v>
      </c>
      <c r="I16" s="72">
        <v>0</v>
      </c>
      <c r="J16" s="72">
        <v>0</v>
      </c>
      <c r="K16" s="72">
        <v>0</v>
      </c>
      <c r="L16" s="72">
        <v>0</v>
      </c>
      <c r="M16" s="82">
        <v>15</v>
      </c>
      <c r="N16" s="83">
        <v>15</v>
      </c>
      <c r="O16" s="74" t="s">
        <v>348</v>
      </c>
      <c r="P16" s="5" t="s">
        <v>426</v>
      </c>
    </row>
    <row r="17" spans="1:18" s="67" customFormat="1" ht="66" x14ac:dyDescent="0.25">
      <c r="A17" s="68" t="s">
        <v>696</v>
      </c>
      <c r="B17" s="78" t="s">
        <v>349</v>
      </c>
      <c r="C17" s="70" t="s">
        <v>350</v>
      </c>
      <c r="D17" s="69" t="s">
        <v>351</v>
      </c>
      <c r="E17" s="71">
        <v>3</v>
      </c>
      <c r="F17" s="71">
        <v>3</v>
      </c>
      <c r="G17" s="71">
        <v>3</v>
      </c>
      <c r="H17" s="71">
        <v>3</v>
      </c>
      <c r="I17" s="72">
        <v>0</v>
      </c>
      <c r="J17" s="72">
        <v>0</v>
      </c>
      <c r="K17" s="72">
        <v>0</v>
      </c>
      <c r="L17" s="72">
        <v>0</v>
      </c>
      <c r="M17" s="82">
        <v>8</v>
      </c>
      <c r="N17" s="82">
        <v>8</v>
      </c>
      <c r="O17" s="74" t="s">
        <v>271</v>
      </c>
      <c r="P17" s="5" t="s">
        <v>426</v>
      </c>
    </row>
    <row r="18" spans="1:18" s="67" customFormat="1" ht="66" x14ac:dyDescent="0.25">
      <c r="A18" s="68" t="s">
        <v>697</v>
      </c>
      <c r="B18" s="78" t="s">
        <v>417</v>
      </c>
      <c r="C18" s="70" t="s">
        <v>196</v>
      </c>
      <c r="D18" s="79" t="s">
        <v>418</v>
      </c>
      <c r="E18" s="75">
        <v>2.6880000000000002</v>
      </c>
      <c r="F18" s="75">
        <v>2.6880000000000002</v>
      </c>
      <c r="G18" s="75">
        <v>2.6880000000000002</v>
      </c>
      <c r="H18" s="75">
        <v>2.6880000000000002</v>
      </c>
      <c r="I18" s="72">
        <v>0</v>
      </c>
      <c r="J18" s="72">
        <v>0</v>
      </c>
      <c r="K18" s="72">
        <v>0</v>
      </c>
      <c r="L18" s="72">
        <v>0</v>
      </c>
      <c r="M18" s="70">
        <v>18</v>
      </c>
      <c r="N18" s="73">
        <v>7</v>
      </c>
      <c r="O18" s="80" t="s">
        <v>452</v>
      </c>
      <c r="P18" s="5" t="s">
        <v>426</v>
      </c>
    </row>
    <row r="19" spans="1:18" s="67" customFormat="1" ht="49.5" x14ac:dyDescent="0.25">
      <c r="A19" s="68" t="s">
        <v>698</v>
      </c>
      <c r="B19" s="69" t="s">
        <v>356</v>
      </c>
      <c r="C19" s="70" t="s">
        <v>357</v>
      </c>
      <c r="D19" s="69" t="s">
        <v>358</v>
      </c>
      <c r="E19" s="71">
        <v>0.52</v>
      </c>
      <c r="F19" s="71">
        <v>0.52</v>
      </c>
      <c r="G19" s="71">
        <v>0.52</v>
      </c>
      <c r="H19" s="71">
        <v>0.52</v>
      </c>
      <c r="I19" s="72">
        <v>0</v>
      </c>
      <c r="J19" s="72">
        <v>0</v>
      </c>
      <c r="K19" s="72">
        <v>0</v>
      </c>
      <c r="L19" s="72">
        <v>0</v>
      </c>
      <c r="M19" s="82">
        <v>7</v>
      </c>
      <c r="N19" s="73">
        <v>7</v>
      </c>
      <c r="O19" s="74" t="s">
        <v>271</v>
      </c>
      <c r="P19" s="5" t="s">
        <v>426</v>
      </c>
    </row>
    <row r="20" spans="1:18" ht="17.25" x14ac:dyDescent="0.3">
      <c r="A20" s="215"/>
      <c r="B20" s="214" t="s">
        <v>169</v>
      </c>
      <c r="C20" s="215"/>
      <c r="D20" s="215"/>
      <c r="E20" s="216">
        <f t="shared" ref="E20:N20" si="0">SUM(E7:E19)</f>
        <v>122.04199999999999</v>
      </c>
      <c r="F20" s="216">
        <f t="shared" si="0"/>
        <v>122.04199999999999</v>
      </c>
      <c r="G20" s="216">
        <f t="shared" si="0"/>
        <v>122.04199999999999</v>
      </c>
      <c r="H20" s="216">
        <f t="shared" si="0"/>
        <v>122.04199999999999</v>
      </c>
      <c r="I20" s="216">
        <f t="shared" si="0"/>
        <v>0</v>
      </c>
      <c r="J20" s="216">
        <f t="shared" si="0"/>
        <v>0</v>
      </c>
      <c r="K20" s="216">
        <f t="shared" si="0"/>
        <v>0</v>
      </c>
      <c r="L20" s="216">
        <f t="shared" si="0"/>
        <v>0</v>
      </c>
      <c r="M20" s="217">
        <f t="shared" si="0"/>
        <v>171</v>
      </c>
      <c r="N20" s="217">
        <f t="shared" si="0"/>
        <v>160</v>
      </c>
      <c r="O20" s="89"/>
      <c r="P20" s="6"/>
      <c r="Q20" s="5"/>
      <c r="R20" s="6"/>
    </row>
    <row r="21" spans="1:18" ht="20.25" x14ac:dyDescent="0.3">
      <c r="A21" s="335" t="s">
        <v>997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7"/>
      <c r="P21" s="6"/>
      <c r="Q21" s="5"/>
      <c r="R21" s="6"/>
    </row>
    <row r="22" spans="1:18" s="67" customFormat="1" ht="99" x14ac:dyDescent="0.25">
      <c r="A22" s="68" t="s">
        <v>699</v>
      </c>
      <c r="B22" s="69" t="s">
        <v>272</v>
      </c>
      <c r="C22" s="90" t="s">
        <v>200</v>
      </c>
      <c r="D22" s="69" t="s">
        <v>273</v>
      </c>
      <c r="E22" s="71">
        <v>1700</v>
      </c>
      <c r="F22" s="71">
        <v>1700</v>
      </c>
      <c r="G22" s="71">
        <v>1700</v>
      </c>
      <c r="H22" s="71">
        <v>1700</v>
      </c>
      <c r="I22" s="72">
        <v>0</v>
      </c>
      <c r="J22" s="72">
        <v>0</v>
      </c>
      <c r="K22" s="72">
        <v>0</v>
      </c>
      <c r="L22" s="72">
        <v>0</v>
      </c>
      <c r="M22" s="82">
        <v>87</v>
      </c>
      <c r="N22" s="82">
        <v>87</v>
      </c>
      <c r="O22" s="74" t="s">
        <v>271</v>
      </c>
      <c r="P22" s="5" t="s">
        <v>434</v>
      </c>
    </row>
    <row r="23" spans="1:18" s="67" customFormat="1" ht="66" x14ac:dyDescent="0.25">
      <c r="A23" s="68" t="s">
        <v>700</v>
      </c>
      <c r="B23" s="81" t="s">
        <v>307</v>
      </c>
      <c r="C23" s="82" t="s">
        <v>308</v>
      </c>
      <c r="D23" s="69" t="s">
        <v>309</v>
      </c>
      <c r="E23" s="71">
        <v>19</v>
      </c>
      <c r="F23" s="71">
        <v>19</v>
      </c>
      <c r="G23" s="71">
        <v>19</v>
      </c>
      <c r="H23" s="71">
        <v>19</v>
      </c>
      <c r="I23" s="72">
        <v>0</v>
      </c>
      <c r="J23" s="72">
        <v>0</v>
      </c>
      <c r="K23" s="72">
        <v>0</v>
      </c>
      <c r="L23" s="72">
        <v>0</v>
      </c>
      <c r="M23" s="82">
        <v>20</v>
      </c>
      <c r="N23" s="82">
        <v>20</v>
      </c>
      <c r="O23" s="74" t="s">
        <v>310</v>
      </c>
      <c r="P23" s="5" t="s">
        <v>434</v>
      </c>
    </row>
    <row r="24" spans="1:18" ht="17.25" x14ac:dyDescent="0.3">
      <c r="A24" s="85"/>
      <c r="B24" s="86" t="s">
        <v>169</v>
      </c>
      <c r="C24" s="85"/>
      <c r="D24" s="85"/>
      <c r="E24" s="87">
        <f>SUM(E22:E23)</f>
        <v>1719</v>
      </c>
      <c r="F24" s="87">
        <f t="shared" ref="F24:N24" si="1">SUM(F22:F23)</f>
        <v>1719</v>
      </c>
      <c r="G24" s="87">
        <f t="shared" si="1"/>
        <v>1719</v>
      </c>
      <c r="H24" s="87">
        <f t="shared" si="1"/>
        <v>1719</v>
      </c>
      <c r="I24" s="87">
        <f t="shared" si="1"/>
        <v>0</v>
      </c>
      <c r="J24" s="87">
        <f t="shared" si="1"/>
        <v>0</v>
      </c>
      <c r="K24" s="87">
        <f t="shared" si="1"/>
        <v>0</v>
      </c>
      <c r="L24" s="87">
        <f t="shared" si="1"/>
        <v>0</v>
      </c>
      <c r="M24" s="88">
        <f t="shared" si="1"/>
        <v>107</v>
      </c>
      <c r="N24" s="88">
        <f t="shared" si="1"/>
        <v>107</v>
      </c>
      <c r="O24" s="89"/>
      <c r="P24" s="6"/>
      <c r="Q24" s="5"/>
      <c r="R24" s="6"/>
    </row>
    <row r="25" spans="1:18" ht="20.25" x14ac:dyDescent="0.3">
      <c r="A25" s="335" t="s">
        <v>998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7"/>
      <c r="P25" s="6"/>
      <c r="Q25" s="5"/>
      <c r="R25" s="6"/>
    </row>
    <row r="26" spans="1:18" s="223" customFormat="1" ht="82.5" x14ac:dyDescent="0.25">
      <c r="A26" s="218" t="s">
        <v>701</v>
      </c>
      <c r="B26" s="130" t="s">
        <v>282</v>
      </c>
      <c r="C26" s="83" t="s">
        <v>283</v>
      </c>
      <c r="D26" s="219" t="s">
        <v>284</v>
      </c>
      <c r="E26" s="132">
        <v>143</v>
      </c>
      <c r="F26" s="132">
        <v>143</v>
      </c>
      <c r="G26" s="132">
        <v>143</v>
      </c>
      <c r="H26" s="132">
        <v>143</v>
      </c>
      <c r="I26" s="132">
        <v>0</v>
      </c>
      <c r="J26" s="132">
        <v>0</v>
      </c>
      <c r="K26" s="132">
        <v>0</v>
      </c>
      <c r="L26" s="132">
        <v>0</v>
      </c>
      <c r="M26" s="220">
        <v>30</v>
      </c>
      <c r="N26" s="221">
        <v>30</v>
      </c>
      <c r="O26" s="74" t="s">
        <v>274</v>
      </c>
      <c r="P26" s="222" t="s">
        <v>433</v>
      </c>
    </row>
    <row r="27" spans="1:18" s="223" customFormat="1" ht="33" x14ac:dyDescent="0.25">
      <c r="A27" s="218" t="s">
        <v>702</v>
      </c>
      <c r="B27" s="130" t="s">
        <v>873</v>
      </c>
      <c r="C27" s="70" t="s">
        <v>872</v>
      </c>
      <c r="D27" s="69" t="s">
        <v>874</v>
      </c>
      <c r="E27" s="132">
        <v>72.23</v>
      </c>
      <c r="F27" s="132">
        <v>72.23</v>
      </c>
      <c r="G27" s="132">
        <v>72.23</v>
      </c>
      <c r="H27" s="132">
        <v>0</v>
      </c>
      <c r="I27" s="132">
        <v>0</v>
      </c>
      <c r="J27" s="131">
        <f>E27*0.05</f>
        <v>3.6115000000000004</v>
      </c>
      <c r="K27" s="131">
        <f>E27-J27</f>
        <v>68.618499999999997</v>
      </c>
      <c r="L27" s="132">
        <v>0</v>
      </c>
      <c r="M27" s="220">
        <v>30</v>
      </c>
      <c r="N27" s="220">
        <v>30</v>
      </c>
      <c r="O27" s="74"/>
      <c r="P27" s="222"/>
    </row>
    <row r="28" spans="1:18" s="223" customFormat="1" ht="33" x14ac:dyDescent="0.25">
      <c r="A28" s="218" t="s">
        <v>703</v>
      </c>
      <c r="B28" s="130" t="s">
        <v>878</v>
      </c>
      <c r="C28" s="70" t="s">
        <v>879</v>
      </c>
      <c r="D28" s="69" t="s">
        <v>880</v>
      </c>
      <c r="E28" s="132">
        <v>44.15</v>
      </c>
      <c r="F28" s="132">
        <v>44.15</v>
      </c>
      <c r="G28" s="132">
        <v>44.15</v>
      </c>
      <c r="H28" s="132">
        <v>0</v>
      </c>
      <c r="I28" s="132">
        <v>0</v>
      </c>
      <c r="J28" s="131">
        <f t="shared" ref="J28:J39" si="2">E28*0.05</f>
        <v>2.2075</v>
      </c>
      <c r="K28" s="131">
        <f t="shared" ref="K28:K39" si="3">E28-J28</f>
        <v>41.942499999999995</v>
      </c>
      <c r="L28" s="132">
        <v>0</v>
      </c>
      <c r="M28" s="220">
        <v>30</v>
      </c>
      <c r="N28" s="220">
        <v>30</v>
      </c>
      <c r="O28" s="74"/>
      <c r="P28" s="222"/>
    </row>
    <row r="29" spans="1:18" s="223" customFormat="1" ht="33" x14ac:dyDescent="0.25">
      <c r="A29" s="218" t="s">
        <v>890</v>
      </c>
      <c r="B29" s="130" t="s">
        <v>875</v>
      </c>
      <c r="C29" s="70" t="s">
        <v>877</v>
      </c>
      <c r="D29" s="69" t="s">
        <v>876</v>
      </c>
      <c r="E29" s="132">
        <v>41</v>
      </c>
      <c r="F29" s="132">
        <v>41</v>
      </c>
      <c r="G29" s="132">
        <v>41</v>
      </c>
      <c r="H29" s="132">
        <v>0</v>
      </c>
      <c r="I29" s="132">
        <v>0</v>
      </c>
      <c r="J29" s="131">
        <f t="shared" si="2"/>
        <v>2.0500000000000003</v>
      </c>
      <c r="K29" s="131">
        <f t="shared" si="3"/>
        <v>38.950000000000003</v>
      </c>
      <c r="L29" s="132">
        <v>0</v>
      </c>
      <c r="M29" s="220">
        <v>30</v>
      </c>
      <c r="N29" s="220">
        <v>30</v>
      </c>
      <c r="O29" s="74"/>
      <c r="P29" s="222"/>
    </row>
    <row r="30" spans="1:18" s="223" customFormat="1" ht="33" x14ac:dyDescent="0.25">
      <c r="A30" s="218" t="s">
        <v>891</v>
      </c>
      <c r="B30" s="130" t="s">
        <v>884</v>
      </c>
      <c r="C30" s="70" t="s">
        <v>879</v>
      </c>
      <c r="D30" s="69" t="s">
        <v>885</v>
      </c>
      <c r="E30" s="132">
        <v>41</v>
      </c>
      <c r="F30" s="132">
        <v>41</v>
      </c>
      <c r="G30" s="132">
        <v>41</v>
      </c>
      <c r="H30" s="132">
        <v>0</v>
      </c>
      <c r="I30" s="132">
        <v>0</v>
      </c>
      <c r="J30" s="131">
        <f t="shared" si="2"/>
        <v>2.0500000000000003</v>
      </c>
      <c r="K30" s="131">
        <f t="shared" si="3"/>
        <v>38.950000000000003</v>
      </c>
      <c r="L30" s="132">
        <v>0</v>
      </c>
      <c r="M30" s="220">
        <v>30</v>
      </c>
      <c r="N30" s="220">
        <v>30</v>
      </c>
      <c r="O30" s="74"/>
      <c r="P30" s="222"/>
    </row>
    <row r="31" spans="1:18" s="223" customFormat="1" ht="33" x14ac:dyDescent="0.25">
      <c r="A31" s="218" t="s">
        <v>892</v>
      </c>
      <c r="B31" s="130" t="s">
        <v>886</v>
      </c>
      <c r="C31" s="70" t="s">
        <v>865</v>
      </c>
      <c r="D31" s="69" t="s">
        <v>885</v>
      </c>
      <c r="E31" s="132">
        <v>41</v>
      </c>
      <c r="F31" s="132">
        <v>41</v>
      </c>
      <c r="G31" s="132">
        <v>41</v>
      </c>
      <c r="H31" s="132">
        <v>0</v>
      </c>
      <c r="I31" s="132">
        <v>0</v>
      </c>
      <c r="J31" s="131">
        <f t="shared" si="2"/>
        <v>2.0500000000000003</v>
      </c>
      <c r="K31" s="131">
        <f t="shared" si="3"/>
        <v>38.950000000000003</v>
      </c>
      <c r="L31" s="132">
        <v>0</v>
      </c>
      <c r="M31" s="220">
        <v>30</v>
      </c>
      <c r="N31" s="220">
        <v>30</v>
      </c>
      <c r="O31" s="74"/>
      <c r="P31" s="222"/>
    </row>
    <row r="32" spans="1:18" s="223" customFormat="1" ht="33" x14ac:dyDescent="0.25">
      <c r="A32" s="218" t="s">
        <v>893</v>
      </c>
      <c r="B32" s="130" t="s">
        <v>889</v>
      </c>
      <c r="C32" s="70" t="s">
        <v>865</v>
      </c>
      <c r="D32" s="69" t="s">
        <v>876</v>
      </c>
      <c r="E32" s="132">
        <v>41</v>
      </c>
      <c r="F32" s="132">
        <v>41</v>
      </c>
      <c r="G32" s="132">
        <v>41</v>
      </c>
      <c r="H32" s="132">
        <v>0</v>
      </c>
      <c r="I32" s="132">
        <v>0</v>
      </c>
      <c r="J32" s="131">
        <f t="shared" si="2"/>
        <v>2.0500000000000003</v>
      </c>
      <c r="K32" s="131">
        <f t="shared" si="3"/>
        <v>38.950000000000003</v>
      </c>
      <c r="L32" s="132">
        <v>0</v>
      </c>
      <c r="M32" s="220">
        <v>30</v>
      </c>
      <c r="N32" s="220">
        <v>30</v>
      </c>
      <c r="O32" s="74"/>
      <c r="P32" s="222"/>
    </row>
    <row r="33" spans="1:18" s="223" customFormat="1" ht="33" x14ac:dyDescent="0.25">
      <c r="A33" s="218" t="s">
        <v>894</v>
      </c>
      <c r="B33" s="130" t="s">
        <v>869</v>
      </c>
      <c r="C33" s="70" t="s">
        <v>865</v>
      </c>
      <c r="D33" s="69" t="s">
        <v>870</v>
      </c>
      <c r="E33" s="132">
        <v>40.22</v>
      </c>
      <c r="F33" s="132">
        <v>40.22</v>
      </c>
      <c r="G33" s="132">
        <v>40.22</v>
      </c>
      <c r="H33" s="132">
        <v>0</v>
      </c>
      <c r="I33" s="132">
        <v>0</v>
      </c>
      <c r="J33" s="131">
        <f t="shared" si="2"/>
        <v>2.0110000000000001</v>
      </c>
      <c r="K33" s="131">
        <f t="shared" si="3"/>
        <v>38.208999999999996</v>
      </c>
      <c r="L33" s="132">
        <v>0</v>
      </c>
      <c r="M33" s="220">
        <v>30</v>
      </c>
      <c r="N33" s="220">
        <v>30</v>
      </c>
      <c r="O33" s="74"/>
      <c r="P33" s="222"/>
    </row>
    <row r="34" spans="1:18" s="223" customFormat="1" ht="33" x14ac:dyDescent="0.25">
      <c r="A34" s="218" t="s">
        <v>895</v>
      </c>
      <c r="B34" s="130" t="s">
        <v>871</v>
      </c>
      <c r="C34" s="70" t="s">
        <v>872</v>
      </c>
      <c r="D34" s="69" t="s">
        <v>870</v>
      </c>
      <c r="E34" s="132">
        <v>40.22</v>
      </c>
      <c r="F34" s="132">
        <v>40.22</v>
      </c>
      <c r="G34" s="132">
        <v>40.22</v>
      </c>
      <c r="H34" s="132">
        <v>0</v>
      </c>
      <c r="I34" s="132">
        <v>0</v>
      </c>
      <c r="J34" s="131">
        <f t="shared" si="2"/>
        <v>2.0110000000000001</v>
      </c>
      <c r="K34" s="131">
        <f t="shared" si="3"/>
        <v>38.208999999999996</v>
      </c>
      <c r="L34" s="132">
        <v>0</v>
      </c>
      <c r="M34" s="220">
        <v>30</v>
      </c>
      <c r="N34" s="220">
        <v>30</v>
      </c>
      <c r="O34" s="74"/>
      <c r="P34" s="222"/>
    </row>
    <row r="35" spans="1:18" s="223" customFormat="1" ht="33" x14ac:dyDescent="0.25">
      <c r="A35" s="218" t="s">
        <v>897</v>
      </c>
      <c r="B35" s="130" t="s">
        <v>881</v>
      </c>
      <c r="C35" s="70" t="s">
        <v>883</v>
      </c>
      <c r="D35" s="69" t="s">
        <v>882</v>
      </c>
      <c r="E35" s="132">
        <v>37.22</v>
      </c>
      <c r="F35" s="132">
        <v>37.22</v>
      </c>
      <c r="G35" s="132">
        <v>37.22</v>
      </c>
      <c r="H35" s="132">
        <v>0</v>
      </c>
      <c r="I35" s="132">
        <v>0</v>
      </c>
      <c r="J35" s="131">
        <f t="shared" si="2"/>
        <v>1.861</v>
      </c>
      <c r="K35" s="131">
        <f t="shared" si="3"/>
        <v>35.359000000000002</v>
      </c>
      <c r="L35" s="132">
        <v>0</v>
      </c>
      <c r="M35" s="220">
        <v>30</v>
      </c>
      <c r="N35" s="220">
        <v>30</v>
      </c>
      <c r="O35" s="74"/>
      <c r="P35" s="222"/>
    </row>
    <row r="36" spans="1:18" s="223" customFormat="1" ht="33" x14ac:dyDescent="0.25">
      <c r="A36" s="218" t="s">
        <v>898</v>
      </c>
      <c r="B36" s="130" t="s">
        <v>864</v>
      </c>
      <c r="C36" s="70" t="s">
        <v>865</v>
      </c>
      <c r="D36" s="69" t="s">
        <v>866</v>
      </c>
      <c r="E36" s="132">
        <v>36.54</v>
      </c>
      <c r="F36" s="132">
        <v>36.54</v>
      </c>
      <c r="G36" s="132">
        <v>36.54</v>
      </c>
      <c r="H36" s="132">
        <v>0</v>
      </c>
      <c r="I36" s="132">
        <v>0</v>
      </c>
      <c r="J36" s="131">
        <f t="shared" si="2"/>
        <v>1.827</v>
      </c>
      <c r="K36" s="131">
        <f t="shared" si="3"/>
        <v>34.713000000000001</v>
      </c>
      <c r="L36" s="132">
        <v>0</v>
      </c>
      <c r="M36" s="220">
        <v>30</v>
      </c>
      <c r="N36" s="220">
        <v>30</v>
      </c>
      <c r="O36" s="74"/>
      <c r="P36" s="222"/>
    </row>
    <row r="37" spans="1:18" s="223" customFormat="1" ht="33" x14ac:dyDescent="0.25">
      <c r="A37" s="218" t="s">
        <v>899</v>
      </c>
      <c r="B37" s="130" t="s">
        <v>887</v>
      </c>
      <c r="C37" s="70" t="s">
        <v>865</v>
      </c>
      <c r="D37" s="69" t="s">
        <v>888</v>
      </c>
      <c r="E37" s="132">
        <v>35.1</v>
      </c>
      <c r="F37" s="132">
        <v>35.1</v>
      </c>
      <c r="G37" s="132">
        <v>35.1</v>
      </c>
      <c r="H37" s="132">
        <v>0</v>
      </c>
      <c r="I37" s="132">
        <v>0</v>
      </c>
      <c r="J37" s="131">
        <f t="shared" si="2"/>
        <v>1.7550000000000001</v>
      </c>
      <c r="K37" s="131">
        <f t="shared" si="3"/>
        <v>33.344999999999999</v>
      </c>
      <c r="L37" s="132">
        <v>0</v>
      </c>
      <c r="M37" s="220">
        <v>30</v>
      </c>
      <c r="N37" s="220">
        <v>30</v>
      </c>
      <c r="O37" s="74"/>
      <c r="P37" s="222"/>
    </row>
    <row r="38" spans="1:18" s="223" customFormat="1" ht="33" x14ac:dyDescent="0.25">
      <c r="A38" s="218" t="s">
        <v>900</v>
      </c>
      <c r="B38" s="130" t="s">
        <v>867</v>
      </c>
      <c r="C38" s="70" t="s">
        <v>865</v>
      </c>
      <c r="D38" s="69" t="s">
        <v>868</v>
      </c>
      <c r="E38" s="132">
        <v>28.3</v>
      </c>
      <c r="F38" s="132">
        <v>28.3</v>
      </c>
      <c r="G38" s="132">
        <v>28.3</v>
      </c>
      <c r="H38" s="132">
        <v>0</v>
      </c>
      <c r="I38" s="132">
        <v>0</v>
      </c>
      <c r="J38" s="131">
        <f t="shared" si="2"/>
        <v>1.415</v>
      </c>
      <c r="K38" s="131">
        <f t="shared" si="3"/>
        <v>26.885000000000002</v>
      </c>
      <c r="L38" s="132">
        <v>0</v>
      </c>
      <c r="M38" s="220">
        <v>30</v>
      </c>
      <c r="N38" s="220">
        <v>30</v>
      </c>
      <c r="O38" s="74"/>
      <c r="P38" s="222"/>
    </row>
    <row r="39" spans="1:18" s="223" customFormat="1" ht="33" x14ac:dyDescent="0.25">
      <c r="A39" s="218" t="s">
        <v>901</v>
      </c>
      <c r="B39" s="130" t="s">
        <v>861</v>
      </c>
      <c r="C39" s="70" t="s">
        <v>879</v>
      </c>
      <c r="D39" s="69" t="s">
        <v>868</v>
      </c>
      <c r="E39" s="132">
        <v>28.3</v>
      </c>
      <c r="F39" s="132">
        <v>28.3</v>
      </c>
      <c r="G39" s="132">
        <v>28.3</v>
      </c>
      <c r="H39" s="132">
        <v>0</v>
      </c>
      <c r="I39" s="132">
        <v>0</v>
      </c>
      <c r="J39" s="131">
        <f t="shared" si="2"/>
        <v>1.415</v>
      </c>
      <c r="K39" s="131">
        <f t="shared" si="3"/>
        <v>26.885000000000002</v>
      </c>
      <c r="L39" s="132">
        <v>0</v>
      </c>
      <c r="M39" s="220">
        <v>30</v>
      </c>
      <c r="N39" s="220">
        <v>30</v>
      </c>
      <c r="O39" s="74"/>
      <c r="P39" s="222"/>
    </row>
    <row r="40" spans="1:18" s="105" customFormat="1" ht="17.25" x14ac:dyDescent="0.3">
      <c r="A40" s="85"/>
      <c r="B40" s="86" t="s">
        <v>169</v>
      </c>
      <c r="C40" s="85"/>
      <c r="D40" s="85"/>
      <c r="E40" s="87">
        <f>SUM(E26:E39)</f>
        <v>669.28</v>
      </c>
      <c r="F40" s="87">
        <f t="shared" ref="F40:N40" si="4">SUM(F26:F39)</f>
        <v>669.28</v>
      </c>
      <c r="G40" s="87">
        <f t="shared" si="4"/>
        <v>669.28</v>
      </c>
      <c r="H40" s="87">
        <f t="shared" si="4"/>
        <v>143</v>
      </c>
      <c r="I40" s="87">
        <f t="shared" si="4"/>
        <v>0</v>
      </c>
      <c r="J40" s="87">
        <f t="shared" si="4"/>
        <v>26.314000000000004</v>
      </c>
      <c r="K40" s="87">
        <f t="shared" si="4"/>
        <v>499.96600000000001</v>
      </c>
      <c r="L40" s="87">
        <f t="shared" si="4"/>
        <v>0</v>
      </c>
      <c r="M40" s="88">
        <f t="shared" si="4"/>
        <v>420</v>
      </c>
      <c r="N40" s="88">
        <f t="shared" si="4"/>
        <v>420</v>
      </c>
      <c r="O40" s="89"/>
      <c r="P40" s="103"/>
      <c r="Q40" s="104"/>
      <c r="R40" s="103"/>
    </row>
    <row r="41" spans="1:18" ht="20.25" x14ac:dyDescent="0.3">
      <c r="A41" s="335" t="s">
        <v>999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7"/>
      <c r="P41" s="6"/>
      <c r="Q41" s="5"/>
      <c r="R41" s="6"/>
    </row>
    <row r="42" spans="1:18" s="67" customFormat="1" ht="99" x14ac:dyDescent="0.25">
      <c r="A42" s="68" t="s">
        <v>704</v>
      </c>
      <c r="B42" s="69" t="s">
        <v>268</v>
      </c>
      <c r="C42" s="70" t="s">
        <v>269</v>
      </c>
      <c r="D42" s="69" t="s">
        <v>270</v>
      </c>
      <c r="E42" s="71">
        <v>2200</v>
      </c>
      <c r="F42" s="71">
        <v>2200</v>
      </c>
      <c r="G42" s="71">
        <v>2200</v>
      </c>
      <c r="H42" s="71">
        <v>2200</v>
      </c>
      <c r="I42" s="72">
        <v>0</v>
      </c>
      <c r="J42" s="72">
        <v>0</v>
      </c>
      <c r="K42" s="72">
        <v>0</v>
      </c>
      <c r="L42" s="72">
        <v>0</v>
      </c>
      <c r="M42" s="82">
        <v>90</v>
      </c>
      <c r="N42" s="73">
        <v>105</v>
      </c>
      <c r="O42" s="7" t="s">
        <v>271</v>
      </c>
      <c r="P42" s="5" t="s">
        <v>435</v>
      </c>
    </row>
    <row r="43" spans="1:18" s="67" customFormat="1" ht="82.5" x14ac:dyDescent="0.25">
      <c r="A43" s="68" t="s">
        <v>705</v>
      </c>
      <c r="B43" s="69" t="s">
        <v>285</v>
      </c>
      <c r="C43" s="90" t="s">
        <v>286</v>
      </c>
      <c r="D43" s="69" t="s">
        <v>287</v>
      </c>
      <c r="E43" s="71">
        <v>120</v>
      </c>
      <c r="F43" s="71">
        <v>120</v>
      </c>
      <c r="G43" s="71">
        <v>120</v>
      </c>
      <c r="H43" s="71">
        <v>120</v>
      </c>
      <c r="I43" s="72">
        <v>0</v>
      </c>
      <c r="J43" s="72">
        <v>0</v>
      </c>
      <c r="K43" s="72">
        <v>0</v>
      </c>
      <c r="L43" s="72">
        <v>0</v>
      </c>
      <c r="M43" s="82">
        <v>56</v>
      </c>
      <c r="N43" s="82">
        <v>56</v>
      </c>
      <c r="O43" s="7" t="s">
        <v>271</v>
      </c>
      <c r="P43" s="5" t="s">
        <v>435</v>
      </c>
    </row>
    <row r="44" spans="1:18" s="67" customFormat="1" ht="82.5" x14ac:dyDescent="0.25">
      <c r="A44" s="68" t="s">
        <v>706</v>
      </c>
      <c r="B44" s="78" t="s">
        <v>352</v>
      </c>
      <c r="C44" s="70" t="s">
        <v>353</v>
      </c>
      <c r="D44" s="79" t="s">
        <v>354</v>
      </c>
      <c r="E44" s="75">
        <v>2.8</v>
      </c>
      <c r="F44" s="75">
        <v>2.8</v>
      </c>
      <c r="G44" s="72">
        <v>0</v>
      </c>
      <c r="H44" s="75">
        <v>2.8</v>
      </c>
      <c r="I44" s="72">
        <v>0</v>
      </c>
      <c r="J44" s="72">
        <v>0</v>
      </c>
      <c r="K44" s="72">
        <v>0</v>
      </c>
      <c r="L44" s="72">
        <v>0</v>
      </c>
      <c r="M44" s="70">
        <v>5</v>
      </c>
      <c r="N44" s="73">
        <v>5</v>
      </c>
      <c r="O44" s="13" t="s">
        <v>355</v>
      </c>
      <c r="P44" s="5" t="s">
        <v>435</v>
      </c>
    </row>
    <row r="45" spans="1:18" s="105" customFormat="1" ht="17.25" x14ac:dyDescent="0.3">
      <c r="A45" s="85"/>
      <c r="B45" s="86" t="s">
        <v>169</v>
      </c>
      <c r="C45" s="85"/>
      <c r="D45" s="85"/>
      <c r="E45" s="87">
        <f>SUM(E42:E44)</f>
        <v>2322.8000000000002</v>
      </c>
      <c r="F45" s="87">
        <f t="shared" ref="F45:N45" si="5">SUM(F42:F44)</f>
        <v>2322.8000000000002</v>
      </c>
      <c r="G45" s="87">
        <f t="shared" si="5"/>
        <v>2320</v>
      </c>
      <c r="H45" s="87">
        <f t="shared" si="5"/>
        <v>2322.8000000000002</v>
      </c>
      <c r="I45" s="87">
        <f t="shared" si="5"/>
        <v>0</v>
      </c>
      <c r="J45" s="87">
        <f t="shared" si="5"/>
        <v>0</v>
      </c>
      <c r="K45" s="87">
        <f t="shared" si="5"/>
        <v>0</v>
      </c>
      <c r="L45" s="87">
        <f t="shared" si="5"/>
        <v>0</v>
      </c>
      <c r="M45" s="88">
        <f t="shared" si="5"/>
        <v>151</v>
      </c>
      <c r="N45" s="88">
        <f t="shared" si="5"/>
        <v>166</v>
      </c>
      <c r="O45" s="89"/>
      <c r="P45" s="103"/>
      <c r="Q45" s="104"/>
      <c r="R45" s="103"/>
    </row>
    <row r="46" spans="1:18" ht="20.25" x14ac:dyDescent="0.3">
      <c r="A46" s="335" t="s">
        <v>1000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7"/>
      <c r="P46" s="6"/>
      <c r="Q46" s="5"/>
      <c r="R46" s="6"/>
    </row>
    <row r="47" spans="1:18" s="67" customFormat="1" ht="99" x14ac:dyDescent="0.25">
      <c r="A47" s="91" t="s">
        <v>707</v>
      </c>
      <c r="B47" s="92" t="s">
        <v>299</v>
      </c>
      <c r="C47" s="96" t="s">
        <v>300</v>
      </c>
      <c r="D47" s="69" t="s">
        <v>301</v>
      </c>
      <c r="E47" s="72">
        <v>25</v>
      </c>
      <c r="F47" s="72">
        <v>25</v>
      </c>
      <c r="G47" s="72">
        <v>25</v>
      </c>
      <c r="H47" s="72">
        <v>25</v>
      </c>
      <c r="I47" s="72">
        <v>0</v>
      </c>
      <c r="J47" s="72">
        <v>0</v>
      </c>
      <c r="K47" s="72">
        <v>0</v>
      </c>
      <c r="L47" s="72">
        <v>0</v>
      </c>
      <c r="M47" s="93">
        <v>33</v>
      </c>
      <c r="N47" s="94">
        <v>33</v>
      </c>
      <c r="O47" s="14" t="s">
        <v>302</v>
      </c>
      <c r="P47" s="5" t="s">
        <v>429</v>
      </c>
    </row>
    <row r="48" spans="1:18" s="67" customFormat="1" ht="49.5" x14ac:dyDescent="0.25">
      <c r="A48" s="68" t="s">
        <v>708</v>
      </c>
      <c r="B48" s="69" t="s">
        <v>339</v>
      </c>
      <c r="C48" s="70" t="s">
        <v>340</v>
      </c>
      <c r="D48" s="69" t="s">
        <v>341</v>
      </c>
      <c r="E48" s="71">
        <v>5</v>
      </c>
      <c r="F48" s="71">
        <v>5</v>
      </c>
      <c r="G48" s="71">
        <v>5</v>
      </c>
      <c r="H48" s="71">
        <v>5</v>
      </c>
      <c r="I48" s="72">
        <v>0</v>
      </c>
      <c r="J48" s="72">
        <v>0</v>
      </c>
      <c r="K48" s="72">
        <v>0</v>
      </c>
      <c r="L48" s="72">
        <v>0</v>
      </c>
      <c r="M48" s="82">
        <v>25</v>
      </c>
      <c r="N48" s="73">
        <v>25</v>
      </c>
      <c r="O48" s="7" t="s">
        <v>271</v>
      </c>
      <c r="P48" s="5" t="s">
        <v>429</v>
      </c>
    </row>
    <row r="49" spans="1:19" s="105" customFormat="1" ht="17.25" x14ac:dyDescent="0.3">
      <c r="A49" s="85"/>
      <c r="B49" s="86" t="s">
        <v>169</v>
      </c>
      <c r="C49" s="85"/>
      <c r="D49" s="85"/>
      <c r="E49" s="87">
        <f>SUM(E47:E48)</f>
        <v>30</v>
      </c>
      <c r="F49" s="87">
        <f t="shared" ref="F49:N49" si="6">SUM(F47:F48)</f>
        <v>30</v>
      </c>
      <c r="G49" s="87">
        <f t="shared" si="6"/>
        <v>30</v>
      </c>
      <c r="H49" s="87">
        <f t="shared" si="6"/>
        <v>30</v>
      </c>
      <c r="I49" s="87">
        <f t="shared" si="6"/>
        <v>0</v>
      </c>
      <c r="J49" s="87">
        <f t="shared" si="6"/>
        <v>0</v>
      </c>
      <c r="K49" s="87">
        <f t="shared" si="6"/>
        <v>0</v>
      </c>
      <c r="L49" s="87">
        <f t="shared" si="6"/>
        <v>0</v>
      </c>
      <c r="M49" s="88">
        <f t="shared" si="6"/>
        <v>58</v>
      </c>
      <c r="N49" s="88">
        <f t="shared" si="6"/>
        <v>58</v>
      </c>
      <c r="O49" s="85"/>
      <c r="P49" s="103"/>
      <c r="Q49" s="104"/>
      <c r="R49" s="103"/>
    </row>
    <row r="50" spans="1:19" ht="20.25" x14ac:dyDescent="0.3">
      <c r="A50" s="334" t="s">
        <v>1001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6"/>
      <c r="Q50" s="5"/>
      <c r="R50" s="6"/>
    </row>
    <row r="51" spans="1:19" s="67" customFormat="1" ht="49.5" x14ac:dyDescent="0.25">
      <c r="A51" s="91" t="s">
        <v>709</v>
      </c>
      <c r="B51" s="92" t="s">
        <v>275</v>
      </c>
      <c r="C51" s="90" t="s">
        <v>276</v>
      </c>
      <c r="D51" s="79" t="s">
        <v>277</v>
      </c>
      <c r="E51" s="72">
        <v>480</v>
      </c>
      <c r="F51" s="72">
        <v>480</v>
      </c>
      <c r="G51" s="72">
        <v>480</v>
      </c>
      <c r="H51" s="72">
        <v>480</v>
      </c>
      <c r="I51" s="72">
        <v>0</v>
      </c>
      <c r="J51" s="72">
        <v>0</v>
      </c>
      <c r="K51" s="72">
        <v>0</v>
      </c>
      <c r="L51" s="72">
        <v>0</v>
      </c>
      <c r="M51" s="93">
        <v>0</v>
      </c>
      <c r="N51" s="94">
        <v>0</v>
      </c>
      <c r="O51" s="14" t="s">
        <v>274</v>
      </c>
      <c r="P51" s="5" t="s">
        <v>436</v>
      </c>
    </row>
    <row r="52" spans="1:19" s="67" customFormat="1" ht="82.5" x14ac:dyDescent="0.25">
      <c r="A52" s="91" t="s">
        <v>710</v>
      </c>
      <c r="B52" s="92" t="s">
        <v>280</v>
      </c>
      <c r="C52" s="90" t="s">
        <v>196</v>
      </c>
      <c r="D52" s="98" t="s">
        <v>281</v>
      </c>
      <c r="E52" s="72">
        <v>280</v>
      </c>
      <c r="F52" s="72">
        <v>280</v>
      </c>
      <c r="G52" s="72">
        <v>280</v>
      </c>
      <c r="H52" s="72">
        <v>280</v>
      </c>
      <c r="I52" s="72">
        <v>0</v>
      </c>
      <c r="J52" s="72">
        <v>0</v>
      </c>
      <c r="K52" s="72">
        <v>0</v>
      </c>
      <c r="L52" s="72">
        <v>0</v>
      </c>
      <c r="M52" s="93">
        <v>0</v>
      </c>
      <c r="N52" s="94">
        <v>0</v>
      </c>
      <c r="O52" s="14" t="s">
        <v>274</v>
      </c>
      <c r="P52" s="5" t="s">
        <v>436</v>
      </c>
    </row>
    <row r="53" spans="1:19" s="67" customFormat="1" ht="99" x14ac:dyDescent="0.25">
      <c r="A53" s="68" t="s">
        <v>711</v>
      </c>
      <c r="B53" s="81" t="s">
        <v>295</v>
      </c>
      <c r="C53" s="82" t="s">
        <v>296</v>
      </c>
      <c r="D53" s="81" t="s">
        <v>297</v>
      </c>
      <c r="E53" s="71">
        <v>30</v>
      </c>
      <c r="F53" s="71">
        <v>30</v>
      </c>
      <c r="G53" s="71">
        <v>30</v>
      </c>
      <c r="H53" s="71">
        <v>30</v>
      </c>
      <c r="I53" s="72">
        <v>0</v>
      </c>
      <c r="J53" s="72">
        <v>0</v>
      </c>
      <c r="K53" s="72">
        <v>0</v>
      </c>
      <c r="L53" s="72">
        <v>0</v>
      </c>
      <c r="M53" s="82">
        <v>30</v>
      </c>
      <c r="N53" s="83">
        <v>30</v>
      </c>
      <c r="O53" s="7" t="s">
        <v>298</v>
      </c>
      <c r="P53" s="5" t="s">
        <v>436</v>
      </c>
    </row>
    <row r="54" spans="1:19" s="67" customFormat="1" ht="66" x14ac:dyDescent="0.25">
      <c r="A54" s="68" t="s">
        <v>712</v>
      </c>
      <c r="B54" s="81" t="s">
        <v>319</v>
      </c>
      <c r="C54" s="82" t="s">
        <v>320</v>
      </c>
      <c r="D54" s="81" t="s">
        <v>321</v>
      </c>
      <c r="E54" s="71">
        <v>8</v>
      </c>
      <c r="F54" s="71">
        <v>8</v>
      </c>
      <c r="G54" s="71">
        <v>8</v>
      </c>
      <c r="H54" s="71">
        <v>8</v>
      </c>
      <c r="I54" s="72">
        <v>0</v>
      </c>
      <c r="J54" s="72">
        <v>0</v>
      </c>
      <c r="K54" s="72">
        <v>0</v>
      </c>
      <c r="L54" s="72">
        <v>0</v>
      </c>
      <c r="M54" s="82">
        <v>20</v>
      </c>
      <c r="N54" s="83">
        <v>20</v>
      </c>
      <c r="O54" s="7" t="s">
        <v>322</v>
      </c>
      <c r="P54" s="5" t="s">
        <v>436</v>
      </c>
    </row>
    <row r="55" spans="1:19" s="105" customFormat="1" ht="17.25" x14ac:dyDescent="0.3">
      <c r="A55" s="85"/>
      <c r="B55" s="86" t="s">
        <v>169</v>
      </c>
      <c r="C55" s="85"/>
      <c r="D55" s="85"/>
      <c r="E55" s="87">
        <f>SUM(E51:E54)</f>
        <v>798</v>
      </c>
      <c r="F55" s="87">
        <f t="shared" ref="F55:N55" si="7">SUM(F51:F54)</f>
        <v>798</v>
      </c>
      <c r="G55" s="87">
        <f t="shared" si="7"/>
        <v>798</v>
      </c>
      <c r="H55" s="87">
        <f t="shared" si="7"/>
        <v>798</v>
      </c>
      <c r="I55" s="87">
        <f t="shared" si="7"/>
        <v>0</v>
      </c>
      <c r="J55" s="87">
        <f t="shared" si="7"/>
        <v>0</v>
      </c>
      <c r="K55" s="87">
        <f t="shared" si="7"/>
        <v>0</v>
      </c>
      <c r="L55" s="87">
        <f t="shared" si="7"/>
        <v>0</v>
      </c>
      <c r="M55" s="88">
        <f t="shared" si="7"/>
        <v>50</v>
      </c>
      <c r="N55" s="88">
        <f t="shared" si="7"/>
        <v>50</v>
      </c>
      <c r="O55" s="85"/>
      <c r="P55" s="103"/>
      <c r="Q55" s="104"/>
      <c r="R55" s="103"/>
    </row>
    <row r="56" spans="1:19" s="67" customFormat="1" ht="20.25" x14ac:dyDescent="0.3">
      <c r="A56" s="334" t="s">
        <v>1002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5"/>
    </row>
    <row r="57" spans="1:19" s="67" customFormat="1" ht="66" x14ac:dyDescent="0.25">
      <c r="A57" s="91" t="s">
        <v>713</v>
      </c>
      <c r="B57" s="92" t="s">
        <v>278</v>
      </c>
      <c r="C57" s="90" t="s">
        <v>196</v>
      </c>
      <c r="D57" s="79" t="s">
        <v>279</v>
      </c>
      <c r="E57" s="72">
        <v>474.96</v>
      </c>
      <c r="F57" s="72">
        <v>474.96</v>
      </c>
      <c r="G57" s="72">
        <v>214.96</v>
      </c>
      <c r="H57" s="72">
        <v>474.96</v>
      </c>
      <c r="I57" s="72">
        <v>0</v>
      </c>
      <c r="J57" s="72">
        <v>0</v>
      </c>
      <c r="K57" s="72">
        <v>0</v>
      </c>
      <c r="L57" s="72">
        <v>0</v>
      </c>
      <c r="M57" s="93">
        <v>53</v>
      </c>
      <c r="N57" s="94">
        <v>53</v>
      </c>
      <c r="O57" s="14" t="s">
        <v>274</v>
      </c>
      <c r="P57" s="5" t="s">
        <v>437</v>
      </c>
    </row>
    <row r="58" spans="1:19" s="223" customFormat="1" ht="99" x14ac:dyDescent="0.25">
      <c r="A58" s="68" t="s">
        <v>714</v>
      </c>
      <c r="B58" s="224" t="s">
        <v>303</v>
      </c>
      <c r="C58" s="82" t="s">
        <v>304</v>
      </c>
      <c r="D58" s="81" t="s">
        <v>305</v>
      </c>
      <c r="E58" s="132">
        <v>20</v>
      </c>
      <c r="F58" s="132">
        <v>20</v>
      </c>
      <c r="G58" s="132">
        <v>20</v>
      </c>
      <c r="H58" s="132">
        <v>20</v>
      </c>
      <c r="I58" s="132">
        <v>0</v>
      </c>
      <c r="J58" s="132">
        <v>0</v>
      </c>
      <c r="K58" s="132">
        <v>0</v>
      </c>
      <c r="L58" s="132">
        <v>0</v>
      </c>
      <c r="M58" s="220">
        <v>44</v>
      </c>
      <c r="N58" s="221">
        <v>44</v>
      </c>
      <c r="O58" s="7" t="s">
        <v>306</v>
      </c>
      <c r="P58" s="222" t="s">
        <v>437</v>
      </c>
    </row>
    <row r="59" spans="1:19" ht="17.25" x14ac:dyDescent="0.3">
      <c r="A59" s="85"/>
      <c r="B59" s="86" t="s">
        <v>169</v>
      </c>
      <c r="C59" s="85"/>
      <c r="D59" s="85"/>
      <c r="E59" s="87">
        <f t="shared" ref="E59:N59" si="8">SUM(E57:E58)</f>
        <v>494.96</v>
      </c>
      <c r="F59" s="87">
        <f t="shared" si="8"/>
        <v>494.96</v>
      </c>
      <c r="G59" s="87">
        <f t="shared" si="8"/>
        <v>234.96</v>
      </c>
      <c r="H59" s="87">
        <f t="shared" si="8"/>
        <v>494.96</v>
      </c>
      <c r="I59" s="87">
        <f t="shared" si="8"/>
        <v>0</v>
      </c>
      <c r="J59" s="87">
        <f t="shared" si="8"/>
        <v>0</v>
      </c>
      <c r="K59" s="87">
        <f t="shared" si="8"/>
        <v>0</v>
      </c>
      <c r="L59" s="87">
        <f t="shared" si="8"/>
        <v>0</v>
      </c>
      <c r="M59" s="88">
        <f t="shared" si="8"/>
        <v>97</v>
      </c>
      <c r="N59" s="88">
        <f t="shared" si="8"/>
        <v>97</v>
      </c>
      <c r="O59" s="56"/>
      <c r="P59" s="6"/>
      <c r="Q59" s="5"/>
      <c r="R59" s="6"/>
    </row>
    <row r="60" spans="1:19" s="67" customFormat="1" ht="20.25" x14ac:dyDescent="0.3">
      <c r="A60" s="334" t="s">
        <v>1003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5"/>
    </row>
    <row r="61" spans="1:19" s="67" customFormat="1" ht="82.5" x14ac:dyDescent="0.25">
      <c r="A61" s="68" t="s">
        <v>785</v>
      </c>
      <c r="B61" s="81" t="s">
        <v>315</v>
      </c>
      <c r="C61" s="82" t="s">
        <v>316</v>
      </c>
      <c r="D61" s="69" t="s">
        <v>317</v>
      </c>
      <c r="E61" s="71">
        <v>10</v>
      </c>
      <c r="F61" s="71">
        <v>10</v>
      </c>
      <c r="G61" s="71">
        <v>10</v>
      </c>
      <c r="H61" s="71">
        <v>10</v>
      </c>
      <c r="I61" s="72">
        <v>0</v>
      </c>
      <c r="J61" s="72">
        <v>0</v>
      </c>
      <c r="K61" s="72">
        <v>0</v>
      </c>
      <c r="L61" s="72">
        <v>0</v>
      </c>
      <c r="M61" s="82">
        <v>15</v>
      </c>
      <c r="N61" s="83">
        <v>15</v>
      </c>
      <c r="O61" s="80" t="s">
        <v>318</v>
      </c>
      <c r="P61" s="5" t="s">
        <v>426</v>
      </c>
    </row>
    <row r="62" spans="1:19" ht="17.25" x14ac:dyDescent="0.3">
      <c r="A62" s="85"/>
      <c r="B62" s="86" t="s">
        <v>169</v>
      </c>
      <c r="C62" s="85"/>
      <c r="D62" s="85"/>
      <c r="E62" s="87">
        <f>E61</f>
        <v>10</v>
      </c>
      <c r="F62" s="87">
        <f t="shared" ref="F62:N62" si="9">F61</f>
        <v>10</v>
      </c>
      <c r="G62" s="87">
        <f t="shared" si="9"/>
        <v>10</v>
      </c>
      <c r="H62" s="87">
        <f t="shared" si="9"/>
        <v>10</v>
      </c>
      <c r="I62" s="87">
        <f t="shared" si="9"/>
        <v>0</v>
      </c>
      <c r="J62" s="87">
        <f t="shared" si="9"/>
        <v>0</v>
      </c>
      <c r="K62" s="87">
        <f t="shared" si="9"/>
        <v>0</v>
      </c>
      <c r="L62" s="87">
        <f t="shared" si="9"/>
        <v>0</v>
      </c>
      <c r="M62" s="88">
        <f t="shared" si="9"/>
        <v>15</v>
      </c>
      <c r="N62" s="88">
        <f t="shared" si="9"/>
        <v>15</v>
      </c>
      <c r="O62" s="56"/>
      <c r="P62" s="6"/>
      <c r="Q62" s="5"/>
      <c r="R62" s="6"/>
    </row>
    <row r="63" spans="1:19" s="34" customFormat="1" ht="21" x14ac:dyDescent="0.35">
      <c r="A63" s="99"/>
      <c r="B63" s="100" t="s">
        <v>685</v>
      </c>
      <c r="C63" s="99"/>
      <c r="D63" s="99"/>
      <c r="E63" s="101">
        <f t="shared" ref="E63:S63" si="10">E20+E24+E40+E45+E49+E55+E59+E62</f>
        <v>6166.0820000000003</v>
      </c>
      <c r="F63" s="101">
        <f t="shared" si="10"/>
        <v>6166.0820000000003</v>
      </c>
      <c r="G63" s="101">
        <f t="shared" si="10"/>
        <v>5903.2820000000002</v>
      </c>
      <c r="H63" s="101">
        <f t="shared" si="10"/>
        <v>5639.8020000000006</v>
      </c>
      <c r="I63" s="101">
        <f t="shared" si="10"/>
        <v>0</v>
      </c>
      <c r="J63" s="101">
        <f t="shared" si="10"/>
        <v>26.314000000000004</v>
      </c>
      <c r="K63" s="101">
        <f t="shared" si="10"/>
        <v>499.96600000000001</v>
      </c>
      <c r="L63" s="101">
        <f t="shared" si="10"/>
        <v>0</v>
      </c>
      <c r="M63" s="102">
        <f t="shared" si="10"/>
        <v>1069</v>
      </c>
      <c r="N63" s="102">
        <f t="shared" si="10"/>
        <v>1073</v>
      </c>
      <c r="O63" s="101">
        <f t="shared" si="10"/>
        <v>0</v>
      </c>
      <c r="P63" s="101">
        <f t="shared" si="10"/>
        <v>0</v>
      </c>
      <c r="Q63" s="101">
        <f t="shared" si="10"/>
        <v>0</v>
      </c>
      <c r="R63" s="101">
        <f t="shared" si="10"/>
        <v>0</v>
      </c>
      <c r="S63" s="101">
        <f t="shared" si="10"/>
        <v>0</v>
      </c>
    </row>
    <row r="64" spans="1:19" s="67" customFormat="1" ht="22.5" x14ac:dyDescent="0.3">
      <c r="A64" s="338" t="s">
        <v>715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40"/>
      <c r="P64" s="5"/>
    </row>
    <row r="65" spans="1:18" ht="20.25" x14ac:dyDescent="0.3">
      <c r="A65" s="335" t="s">
        <v>1004</v>
      </c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7"/>
      <c r="P65" s="6"/>
      <c r="Q65" s="5"/>
      <c r="R65" s="6"/>
    </row>
    <row r="66" spans="1:18" s="3" customFormat="1" ht="49.5" x14ac:dyDescent="0.25">
      <c r="A66" s="106" t="s">
        <v>716</v>
      </c>
      <c r="B66" s="107" t="s">
        <v>450</v>
      </c>
      <c r="C66" s="108" t="s">
        <v>362</v>
      </c>
      <c r="D66" s="109" t="s">
        <v>451</v>
      </c>
      <c r="E66" s="110">
        <v>600</v>
      </c>
      <c r="F66" s="110">
        <v>600</v>
      </c>
      <c r="G66" s="110">
        <v>600</v>
      </c>
      <c r="H66" s="110">
        <v>600</v>
      </c>
      <c r="I66" s="111">
        <v>0</v>
      </c>
      <c r="J66" s="111">
        <v>0</v>
      </c>
      <c r="K66" s="111">
        <v>0</v>
      </c>
      <c r="L66" s="111">
        <v>0</v>
      </c>
      <c r="M66" s="112">
        <v>30</v>
      </c>
      <c r="N66" s="112">
        <v>113</v>
      </c>
      <c r="O66" s="26" t="s">
        <v>367</v>
      </c>
      <c r="P66" s="27"/>
      <c r="Q66" s="28" t="s">
        <v>426</v>
      </c>
      <c r="R66" s="29" t="s">
        <v>432</v>
      </c>
    </row>
    <row r="67" spans="1:18" ht="66" x14ac:dyDescent="0.25">
      <c r="A67" s="68" t="s">
        <v>717</v>
      </c>
      <c r="B67" s="78" t="s">
        <v>1039</v>
      </c>
      <c r="C67" s="70" t="s">
        <v>362</v>
      </c>
      <c r="D67" s="69" t="s">
        <v>363</v>
      </c>
      <c r="E67" s="76">
        <v>600</v>
      </c>
      <c r="F67" s="76">
        <v>600</v>
      </c>
      <c r="G67" s="76">
        <v>600</v>
      </c>
      <c r="H67" s="76">
        <v>805.11</v>
      </c>
      <c r="I67" s="72">
        <v>0</v>
      </c>
      <c r="J67" s="72">
        <v>0</v>
      </c>
      <c r="K67" s="72">
        <v>0</v>
      </c>
      <c r="L67" s="72">
        <v>0</v>
      </c>
      <c r="M67" s="113">
        <v>75</v>
      </c>
      <c r="N67" s="113">
        <v>89</v>
      </c>
      <c r="O67" s="7" t="s">
        <v>364</v>
      </c>
      <c r="P67" s="6" t="s">
        <v>431</v>
      </c>
      <c r="Q67" s="5" t="s">
        <v>426</v>
      </c>
      <c r="R67" s="6" t="s">
        <v>432</v>
      </c>
    </row>
    <row r="68" spans="1:18" ht="82.5" x14ac:dyDescent="0.25">
      <c r="A68" s="68" t="s">
        <v>718</v>
      </c>
      <c r="B68" s="69" t="s">
        <v>368</v>
      </c>
      <c r="C68" s="95" t="s">
        <v>369</v>
      </c>
      <c r="D68" s="69" t="s">
        <v>370</v>
      </c>
      <c r="E68" s="71">
        <v>128</v>
      </c>
      <c r="F68" s="71">
        <v>128</v>
      </c>
      <c r="G68" s="71">
        <v>128</v>
      </c>
      <c r="H68" s="71">
        <v>128</v>
      </c>
      <c r="I68" s="72">
        <v>0</v>
      </c>
      <c r="J68" s="72">
        <v>0</v>
      </c>
      <c r="K68" s="72">
        <v>0</v>
      </c>
      <c r="L68" s="72">
        <v>0</v>
      </c>
      <c r="M68" s="83">
        <v>75</v>
      </c>
      <c r="N68" s="83">
        <v>75</v>
      </c>
      <c r="O68" s="7" t="s">
        <v>371</v>
      </c>
      <c r="P68" s="6" t="s">
        <v>427</v>
      </c>
      <c r="Q68" s="5" t="s">
        <v>426</v>
      </c>
      <c r="R68" s="6" t="s">
        <v>432</v>
      </c>
    </row>
    <row r="69" spans="1:18" ht="66" x14ac:dyDescent="0.25">
      <c r="A69" s="68" t="s">
        <v>719</v>
      </c>
      <c r="B69" s="81" t="s">
        <v>372</v>
      </c>
      <c r="C69" s="90" t="s">
        <v>373</v>
      </c>
      <c r="D69" s="69" t="s">
        <v>374</v>
      </c>
      <c r="E69" s="114">
        <v>100</v>
      </c>
      <c r="F69" s="71">
        <v>100</v>
      </c>
      <c r="G69" s="71">
        <v>100</v>
      </c>
      <c r="H69" s="71">
        <v>100</v>
      </c>
      <c r="I69" s="72">
        <v>0</v>
      </c>
      <c r="J69" s="72">
        <v>0</v>
      </c>
      <c r="K69" s="72">
        <v>0</v>
      </c>
      <c r="L69" s="72">
        <v>0</v>
      </c>
      <c r="M69" s="82">
        <v>200</v>
      </c>
      <c r="N69" s="82">
        <v>200</v>
      </c>
      <c r="O69" s="7" t="s">
        <v>375</v>
      </c>
      <c r="P69" s="6" t="s">
        <v>427</v>
      </c>
      <c r="Q69" s="5" t="s">
        <v>426</v>
      </c>
      <c r="R69" s="6" t="s">
        <v>432</v>
      </c>
    </row>
    <row r="70" spans="1:18" ht="99" x14ac:dyDescent="0.25">
      <c r="A70" s="68" t="s">
        <v>720</v>
      </c>
      <c r="B70" s="81" t="s">
        <v>376</v>
      </c>
      <c r="C70" s="90" t="s">
        <v>377</v>
      </c>
      <c r="D70" s="69" t="s">
        <v>378</v>
      </c>
      <c r="E70" s="71">
        <v>80</v>
      </c>
      <c r="F70" s="71">
        <v>80</v>
      </c>
      <c r="G70" s="71">
        <v>80</v>
      </c>
      <c r="H70" s="71">
        <v>80</v>
      </c>
      <c r="I70" s="72">
        <v>0</v>
      </c>
      <c r="J70" s="72">
        <v>0</v>
      </c>
      <c r="K70" s="72">
        <v>0</v>
      </c>
      <c r="L70" s="72">
        <v>0</v>
      </c>
      <c r="M70" s="82">
        <v>30</v>
      </c>
      <c r="N70" s="82">
        <v>3</v>
      </c>
      <c r="O70" s="7" t="s">
        <v>364</v>
      </c>
      <c r="P70" s="6" t="s">
        <v>427</v>
      </c>
      <c r="Q70" s="5" t="s">
        <v>426</v>
      </c>
      <c r="R70" s="6" t="s">
        <v>430</v>
      </c>
    </row>
    <row r="71" spans="1:18" ht="66" x14ac:dyDescent="0.25">
      <c r="A71" s="68" t="s">
        <v>721</v>
      </c>
      <c r="B71" s="81" t="s">
        <v>736</v>
      </c>
      <c r="C71" s="90" t="s">
        <v>362</v>
      </c>
      <c r="D71" s="69" t="s">
        <v>379</v>
      </c>
      <c r="E71" s="115">
        <v>51.779000000000003</v>
      </c>
      <c r="F71" s="115">
        <v>51.779000000000003</v>
      </c>
      <c r="G71" s="115">
        <v>51.779000000000003</v>
      </c>
      <c r="H71" s="115">
        <v>51.779000000000003</v>
      </c>
      <c r="I71" s="72">
        <v>0</v>
      </c>
      <c r="J71" s="72">
        <v>0</v>
      </c>
      <c r="K71" s="72">
        <v>0</v>
      </c>
      <c r="L71" s="72">
        <v>0</v>
      </c>
      <c r="M71" s="82">
        <v>150</v>
      </c>
      <c r="N71" s="82">
        <v>150</v>
      </c>
      <c r="O71" s="7" t="s">
        <v>380</v>
      </c>
      <c r="P71" s="6" t="s">
        <v>431</v>
      </c>
      <c r="Q71" s="5" t="s">
        <v>426</v>
      </c>
      <c r="R71" s="6" t="s">
        <v>432</v>
      </c>
    </row>
    <row r="72" spans="1:18" ht="66" x14ac:dyDescent="0.25">
      <c r="A72" s="68" t="s">
        <v>722</v>
      </c>
      <c r="B72" s="81" t="s">
        <v>381</v>
      </c>
      <c r="C72" s="90" t="s">
        <v>382</v>
      </c>
      <c r="D72" s="69" t="s">
        <v>383</v>
      </c>
      <c r="E72" s="71">
        <v>35</v>
      </c>
      <c r="F72" s="115">
        <v>51.779000000000003</v>
      </c>
      <c r="G72" s="72">
        <v>0</v>
      </c>
      <c r="H72" s="71">
        <v>35</v>
      </c>
      <c r="I72" s="72">
        <v>0</v>
      </c>
      <c r="J72" s="72">
        <v>0</v>
      </c>
      <c r="K72" s="72">
        <v>0</v>
      </c>
      <c r="L72" s="72">
        <v>0</v>
      </c>
      <c r="M72" s="82">
        <v>50</v>
      </c>
      <c r="N72" s="82">
        <v>50</v>
      </c>
      <c r="O72" s="7" t="s">
        <v>380</v>
      </c>
      <c r="P72" s="6" t="s">
        <v>427</v>
      </c>
      <c r="Q72" s="5" t="s">
        <v>426</v>
      </c>
      <c r="R72" s="6" t="s">
        <v>432</v>
      </c>
    </row>
    <row r="73" spans="1:18" ht="49.5" x14ac:dyDescent="0.25">
      <c r="A73" s="68" t="s">
        <v>723</v>
      </c>
      <c r="B73" s="81" t="s">
        <v>388</v>
      </c>
      <c r="C73" s="90" t="s">
        <v>389</v>
      </c>
      <c r="D73" s="69" t="s">
        <v>390</v>
      </c>
      <c r="E73" s="71">
        <v>10</v>
      </c>
      <c r="F73" s="115">
        <v>51.779000000000003</v>
      </c>
      <c r="G73" s="72">
        <v>0</v>
      </c>
      <c r="H73" s="71">
        <v>6</v>
      </c>
      <c r="I73" s="72">
        <v>0</v>
      </c>
      <c r="J73" s="72">
        <v>0</v>
      </c>
      <c r="K73" s="72">
        <v>0</v>
      </c>
      <c r="L73" s="72">
        <v>0</v>
      </c>
      <c r="M73" s="82">
        <v>3</v>
      </c>
      <c r="N73" s="82">
        <v>3</v>
      </c>
      <c r="O73" s="7" t="s">
        <v>371</v>
      </c>
      <c r="P73" s="6" t="s">
        <v>427</v>
      </c>
      <c r="Q73" s="5" t="s">
        <v>426</v>
      </c>
      <c r="R73" s="6" t="s">
        <v>432</v>
      </c>
    </row>
    <row r="74" spans="1:18" ht="66" x14ac:dyDescent="0.25">
      <c r="A74" s="68" t="s">
        <v>724</v>
      </c>
      <c r="B74" s="81" t="s">
        <v>391</v>
      </c>
      <c r="C74" s="90" t="s">
        <v>392</v>
      </c>
      <c r="D74" s="69" t="s">
        <v>393</v>
      </c>
      <c r="E74" s="71">
        <v>7</v>
      </c>
      <c r="F74" s="115">
        <v>51.779000000000003</v>
      </c>
      <c r="G74" s="71">
        <v>7</v>
      </c>
      <c r="H74" s="71">
        <v>7</v>
      </c>
      <c r="I74" s="72">
        <v>0</v>
      </c>
      <c r="J74" s="72">
        <v>0</v>
      </c>
      <c r="K74" s="72">
        <v>0</v>
      </c>
      <c r="L74" s="72">
        <v>0</v>
      </c>
      <c r="M74" s="82">
        <v>36</v>
      </c>
      <c r="N74" s="82">
        <v>13</v>
      </c>
      <c r="O74" s="7" t="s">
        <v>364</v>
      </c>
      <c r="P74" s="6" t="s">
        <v>427</v>
      </c>
      <c r="Q74" s="5" t="s">
        <v>426</v>
      </c>
      <c r="R74" s="6" t="s">
        <v>432</v>
      </c>
    </row>
    <row r="75" spans="1:18" ht="99" x14ac:dyDescent="0.25">
      <c r="A75" s="68" t="s">
        <v>725</v>
      </c>
      <c r="B75" s="81" t="s">
        <v>394</v>
      </c>
      <c r="C75" s="90" t="s">
        <v>395</v>
      </c>
      <c r="D75" s="69" t="s">
        <v>396</v>
      </c>
      <c r="E75" s="71">
        <v>6</v>
      </c>
      <c r="F75" s="115">
        <v>51.779000000000003</v>
      </c>
      <c r="G75" s="72">
        <v>0</v>
      </c>
      <c r="H75" s="71">
        <v>6</v>
      </c>
      <c r="I75" s="72">
        <v>0</v>
      </c>
      <c r="J75" s="72">
        <v>0</v>
      </c>
      <c r="K75" s="72">
        <v>0</v>
      </c>
      <c r="L75" s="72">
        <v>0</v>
      </c>
      <c r="M75" s="82">
        <v>30</v>
      </c>
      <c r="N75" s="82">
        <v>8</v>
      </c>
      <c r="O75" s="7" t="s">
        <v>375</v>
      </c>
      <c r="P75" s="6" t="s">
        <v>427</v>
      </c>
      <c r="Q75" s="5" t="s">
        <v>426</v>
      </c>
      <c r="R75" s="6" t="s">
        <v>428</v>
      </c>
    </row>
    <row r="76" spans="1:18" ht="66" x14ac:dyDescent="0.25">
      <c r="A76" s="68" t="s">
        <v>726</v>
      </c>
      <c r="B76" s="78" t="s">
        <v>397</v>
      </c>
      <c r="C76" s="70" t="s">
        <v>398</v>
      </c>
      <c r="D76" s="69" t="s">
        <v>399</v>
      </c>
      <c r="E76" s="76">
        <v>5.8</v>
      </c>
      <c r="F76" s="115">
        <v>51.779000000000003</v>
      </c>
      <c r="G76" s="76">
        <v>0</v>
      </c>
      <c r="H76" s="76">
        <v>5.8</v>
      </c>
      <c r="I76" s="72">
        <v>0</v>
      </c>
      <c r="J76" s="72">
        <v>0</v>
      </c>
      <c r="K76" s="72">
        <v>0</v>
      </c>
      <c r="L76" s="72">
        <v>0</v>
      </c>
      <c r="M76" s="113">
        <v>15</v>
      </c>
      <c r="N76" s="113">
        <v>5</v>
      </c>
      <c r="O76" s="7" t="s">
        <v>361</v>
      </c>
      <c r="P76" s="6" t="s">
        <v>427</v>
      </c>
      <c r="Q76" s="5" t="s">
        <v>426</v>
      </c>
      <c r="R76" s="6" t="s">
        <v>428</v>
      </c>
    </row>
    <row r="77" spans="1:18" ht="68.25" customHeight="1" x14ac:dyDescent="0.25">
      <c r="A77" s="68" t="s">
        <v>727</v>
      </c>
      <c r="B77" s="78" t="s">
        <v>400</v>
      </c>
      <c r="C77" s="70" t="s">
        <v>401</v>
      </c>
      <c r="D77" s="69" t="s">
        <v>402</v>
      </c>
      <c r="E77" s="76">
        <v>5.4</v>
      </c>
      <c r="F77" s="115">
        <v>51.779000000000003</v>
      </c>
      <c r="G77" s="76">
        <v>0</v>
      </c>
      <c r="H77" s="76">
        <v>5.4</v>
      </c>
      <c r="I77" s="72">
        <v>0</v>
      </c>
      <c r="J77" s="72">
        <v>0</v>
      </c>
      <c r="K77" s="72">
        <v>0</v>
      </c>
      <c r="L77" s="72">
        <v>0</v>
      </c>
      <c r="M77" s="113">
        <v>20</v>
      </c>
      <c r="N77" s="113">
        <v>20</v>
      </c>
      <c r="O77" s="7" t="s">
        <v>403</v>
      </c>
      <c r="P77" s="6" t="s">
        <v>427</v>
      </c>
      <c r="Q77" s="5" t="s">
        <v>426</v>
      </c>
      <c r="R77" s="6" t="s">
        <v>432</v>
      </c>
    </row>
    <row r="78" spans="1:18" ht="68.25" customHeight="1" x14ac:dyDescent="0.25">
      <c r="A78" s="68" t="s">
        <v>728</v>
      </c>
      <c r="B78" s="78" t="s">
        <v>404</v>
      </c>
      <c r="C78" s="70" t="s">
        <v>405</v>
      </c>
      <c r="D78" s="69" t="s">
        <v>406</v>
      </c>
      <c r="E78" s="76">
        <v>4.0999999999999996</v>
      </c>
      <c r="F78" s="115">
        <v>51.779000000000003</v>
      </c>
      <c r="G78" s="76">
        <v>0</v>
      </c>
      <c r="H78" s="76">
        <v>4.0999999999999996</v>
      </c>
      <c r="I78" s="72">
        <v>0</v>
      </c>
      <c r="J78" s="72">
        <v>0</v>
      </c>
      <c r="K78" s="72">
        <v>0</v>
      </c>
      <c r="L78" s="72">
        <v>0</v>
      </c>
      <c r="M78" s="113">
        <v>12</v>
      </c>
      <c r="N78" s="113">
        <v>1</v>
      </c>
      <c r="O78" s="7" t="s">
        <v>361</v>
      </c>
      <c r="P78" s="6" t="s">
        <v>427</v>
      </c>
      <c r="Q78" s="5" t="s">
        <v>426</v>
      </c>
      <c r="R78" s="6" t="s">
        <v>432</v>
      </c>
    </row>
    <row r="79" spans="1:18" ht="82.5" x14ac:dyDescent="0.25">
      <c r="A79" s="68" t="s">
        <v>729</v>
      </c>
      <c r="B79" s="78" t="s">
        <v>407</v>
      </c>
      <c r="C79" s="70" t="s">
        <v>408</v>
      </c>
      <c r="D79" s="69" t="s">
        <v>409</v>
      </c>
      <c r="E79" s="76">
        <v>3.15</v>
      </c>
      <c r="F79" s="115">
        <v>51.779000000000003</v>
      </c>
      <c r="G79" s="76">
        <v>3.15</v>
      </c>
      <c r="H79" s="76">
        <v>3.15</v>
      </c>
      <c r="I79" s="72">
        <v>0</v>
      </c>
      <c r="J79" s="72">
        <v>0</v>
      </c>
      <c r="K79" s="72">
        <v>0</v>
      </c>
      <c r="L79" s="72">
        <v>0</v>
      </c>
      <c r="M79" s="113">
        <v>10</v>
      </c>
      <c r="N79" s="113">
        <v>10</v>
      </c>
      <c r="O79" s="7" t="s">
        <v>364</v>
      </c>
      <c r="P79" s="6" t="s">
        <v>427</v>
      </c>
      <c r="Q79" s="5" t="s">
        <v>426</v>
      </c>
      <c r="R79" s="6" t="s">
        <v>430</v>
      </c>
    </row>
    <row r="80" spans="1:18" ht="99" x14ac:dyDescent="0.25">
      <c r="A80" s="68" t="s">
        <v>730</v>
      </c>
      <c r="B80" s="81" t="s">
        <v>410</v>
      </c>
      <c r="C80" s="90" t="s">
        <v>411</v>
      </c>
      <c r="D80" s="69" t="s">
        <v>412</v>
      </c>
      <c r="E80" s="71">
        <v>3</v>
      </c>
      <c r="F80" s="115">
        <v>51.779000000000003</v>
      </c>
      <c r="G80" s="72">
        <v>0</v>
      </c>
      <c r="H80" s="71">
        <v>3</v>
      </c>
      <c r="I80" s="72">
        <v>0</v>
      </c>
      <c r="J80" s="72">
        <v>0</v>
      </c>
      <c r="K80" s="72">
        <v>0</v>
      </c>
      <c r="L80" s="72">
        <v>0</v>
      </c>
      <c r="M80" s="82">
        <v>15</v>
      </c>
      <c r="N80" s="82">
        <v>11</v>
      </c>
      <c r="O80" s="7" t="s">
        <v>413</v>
      </c>
      <c r="P80" s="6" t="s">
        <v>427</v>
      </c>
      <c r="Q80" s="5" t="s">
        <v>426</v>
      </c>
      <c r="R80" s="6" t="s">
        <v>432</v>
      </c>
    </row>
    <row r="81" spans="1:18" ht="66" x14ac:dyDescent="0.25">
      <c r="A81" s="68" t="s">
        <v>731</v>
      </c>
      <c r="B81" s="81" t="s">
        <v>414</v>
      </c>
      <c r="C81" s="90" t="s">
        <v>415</v>
      </c>
      <c r="D81" s="116" t="s">
        <v>416</v>
      </c>
      <c r="E81" s="71">
        <v>2.89</v>
      </c>
      <c r="F81" s="115">
        <v>51.779000000000003</v>
      </c>
      <c r="G81" s="72">
        <v>0</v>
      </c>
      <c r="H81" s="71">
        <v>2.89</v>
      </c>
      <c r="I81" s="72">
        <v>0</v>
      </c>
      <c r="J81" s="72">
        <v>0</v>
      </c>
      <c r="K81" s="72">
        <v>0</v>
      </c>
      <c r="L81" s="72">
        <v>0</v>
      </c>
      <c r="M81" s="82">
        <v>11</v>
      </c>
      <c r="N81" s="82">
        <v>0</v>
      </c>
      <c r="O81" s="7" t="s">
        <v>364</v>
      </c>
      <c r="P81" s="6" t="s">
        <v>427</v>
      </c>
      <c r="Q81" s="5" t="s">
        <v>426</v>
      </c>
      <c r="R81" s="6" t="s">
        <v>425</v>
      </c>
    </row>
    <row r="82" spans="1:18" ht="66" x14ac:dyDescent="0.25">
      <c r="A82" s="68" t="s">
        <v>732</v>
      </c>
      <c r="B82" s="69" t="s">
        <v>422</v>
      </c>
      <c r="C82" s="90" t="s">
        <v>423</v>
      </c>
      <c r="D82" s="116" t="s">
        <v>424</v>
      </c>
      <c r="E82" s="71">
        <v>1.8</v>
      </c>
      <c r="F82" s="115">
        <v>51.779000000000003</v>
      </c>
      <c r="G82" s="72">
        <v>0</v>
      </c>
      <c r="H82" s="71">
        <v>1.8</v>
      </c>
      <c r="I82" s="72">
        <v>0</v>
      </c>
      <c r="J82" s="72">
        <v>0</v>
      </c>
      <c r="K82" s="72">
        <v>0</v>
      </c>
      <c r="L82" s="72">
        <v>0</v>
      </c>
      <c r="M82" s="82">
        <v>12</v>
      </c>
      <c r="N82" s="82">
        <v>7</v>
      </c>
      <c r="O82" s="7" t="s">
        <v>361</v>
      </c>
      <c r="P82" s="6" t="s">
        <v>427</v>
      </c>
      <c r="Q82" s="5" t="s">
        <v>426</v>
      </c>
      <c r="R82" s="6" t="s">
        <v>425</v>
      </c>
    </row>
    <row r="83" spans="1:18" s="34" customFormat="1" ht="17.25" x14ac:dyDescent="0.3">
      <c r="A83" s="85"/>
      <c r="B83" s="86" t="s">
        <v>169</v>
      </c>
      <c r="C83" s="85"/>
      <c r="D83" s="85"/>
      <c r="E83" s="87">
        <f>SUM(E66:E82)</f>
        <v>1643.9190000000001</v>
      </c>
      <c r="F83" s="115">
        <v>51.779000000000003</v>
      </c>
      <c r="G83" s="87">
        <f t="shared" ref="F83:P83" si="11">SUM(G66:G82)</f>
        <v>1569.9290000000001</v>
      </c>
      <c r="H83" s="87">
        <f t="shared" si="11"/>
        <v>1845.0290000000002</v>
      </c>
      <c r="I83" s="87">
        <f t="shared" si="11"/>
        <v>0</v>
      </c>
      <c r="J83" s="87">
        <f t="shared" si="11"/>
        <v>0</v>
      </c>
      <c r="K83" s="87">
        <f t="shared" si="11"/>
        <v>0</v>
      </c>
      <c r="L83" s="87">
        <f t="shared" si="11"/>
        <v>0</v>
      </c>
      <c r="M83" s="88">
        <f t="shared" si="11"/>
        <v>774</v>
      </c>
      <c r="N83" s="88">
        <f t="shared" si="11"/>
        <v>758</v>
      </c>
      <c r="O83" s="33">
        <f t="shared" si="11"/>
        <v>0</v>
      </c>
      <c r="P83" s="33">
        <f t="shared" si="11"/>
        <v>0</v>
      </c>
      <c r="Q83" s="5"/>
      <c r="R83" s="6"/>
    </row>
    <row r="84" spans="1:18" ht="20.25" x14ac:dyDescent="0.3">
      <c r="A84" s="335" t="s">
        <v>1005</v>
      </c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7"/>
      <c r="P84" s="6"/>
      <c r="Q84" s="5"/>
      <c r="R84" s="4"/>
    </row>
    <row r="85" spans="1:18" ht="148.5" x14ac:dyDescent="0.25">
      <c r="A85" s="68" t="s">
        <v>733</v>
      </c>
      <c r="B85" s="78" t="s">
        <v>359</v>
      </c>
      <c r="C85" s="90" t="s">
        <v>196</v>
      </c>
      <c r="D85" s="78" t="s">
        <v>360</v>
      </c>
      <c r="E85" s="114">
        <v>1500</v>
      </c>
      <c r="F85" s="114">
        <v>1500</v>
      </c>
      <c r="G85" s="114">
        <v>1271</v>
      </c>
      <c r="H85" s="114">
        <v>1500</v>
      </c>
      <c r="I85" s="72">
        <v>0</v>
      </c>
      <c r="J85" s="72">
        <v>0</v>
      </c>
      <c r="K85" s="72">
        <v>0</v>
      </c>
      <c r="L85" s="72">
        <v>0</v>
      </c>
      <c r="M85" s="82">
        <v>48</v>
      </c>
      <c r="N85" s="82">
        <v>42</v>
      </c>
      <c r="O85" s="7" t="s">
        <v>361</v>
      </c>
      <c r="P85" s="6" t="s">
        <v>431</v>
      </c>
      <c r="Q85" s="5" t="s">
        <v>434</v>
      </c>
      <c r="R85" s="6" t="s">
        <v>425</v>
      </c>
    </row>
    <row r="86" spans="1:18" ht="17.25" x14ac:dyDescent="0.3">
      <c r="A86" s="85"/>
      <c r="B86" s="86" t="s">
        <v>169</v>
      </c>
      <c r="C86" s="85"/>
      <c r="D86" s="85"/>
      <c r="E86" s="87">
        <f>E85</f>
        <v>1500</v>
      </c>
      <c r="F86" s="87">
        <f t="shared" ref="F86:N86" si="12">F85</f>
        <v>1500</v>
      </c>
      <c r="G86" s="87">
        <f t="shared" si="12"/>
        <v>1271</v>
      </c>
      <c r="H86" s="87">
        <f t="shared" si="12"/>
        <v>1500</v>
      </c>
      <c r="I86" s="87">
        <f t="shared" si="12"/>
        <v>0</v>
      </c>
      <c r="J86" s="87">
        <f t="shared" si="12"/>
        <v>0</v>
      </c>
      <c r="K86" s="87">
        <f t="shared" si="12"/>
        <v>0</v>
      </c>
      <c r="L86" s="87">
        <f t="shared" si="12"/>
        <v>0</v>
      </c>
      <c r="M86" s="88">
        <f t="shared" si="12"/>
        <v>48</v>
      </c>
      <c r="N86" s="88">
        <f t="shared" si="12"/>
        <v>42</v>
      </c>
      <c r="O86" s="60"/>
      <c r="P86" s="6"/>
      <c r="Q86" s="5"/>
      <c r="R86" s="6"/>
    </row>
    <row r="87" spans="1:18" ht="20.25" x14ac:dyDescent="0.3">
      <c r="A87" s="335" t="s">
        <v>1006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7"/>
      <c r="P87" s="6"/>
      <c r="Q87" s="5"/>
      <c r="R87" s="6"/>
    </row>
    <row r="88" spans="1:18" ht="49.5" x14ac:dyDescent="0.25">
      <c r="A88" s="68" t="s">
        <v>734</v>
      </c>
      <c r="B88" s="69" t="s">
        <v>365</v>
      </c>
      <c r="C88" s="90" t="s">
        <v>196</v>
      </c>
      <c r="D88" s="69" t="s">
        <v>366</v>
      </c>
      <c r="E88" s="71">
        <v>420.91</v>
      </c>
      <c r="F88" s="71">
        <v>420.91</v>
      </c>
      <c r="G88" s="71">
        <v>420.91</v>
      </c>
      <c r="H88" s="71">
        <v>420.91</v>
      </c>
      <c r="I88" s="72">
        <v>0</v>
      </c>
      <c r="J88" s="72">
        <v>0</v>
      </c>
      <c r="K88" s="72">
        <v>0</v>
      </c>
      <c r="L88" s="72">
        <v>0</v>
      </c>
      <c r="M88" s="83">
        <v>0</v>
      </c>
      <c r="N88" s="83">
        <v>0</v>
      </c>
      <c r="O88" s="7" t="s">
        <v>367</v>
      </c>
      <c r="P88" s="6" t="s">
        <v>431</v>
      </c>
      <c r="Q88" s="5" t="s">
        <v>433</v>
      </c>
      <c r="R88" s="6" t="s">
        <v>432</v>
      </c>
    </row>
    <row r="89" spans="1:18" s="49" customFormat="1" ht="66" x14ac:dyDescent="0.25">
      <c r="A89" s="68" t="s">
        <v>817</v>
      </c>
      <c r="B89" s="69" t="s">
        <v>202</v>
      </c>
      <c r="C89" s="83" t="s">
        <v>203</v>
      </c>
      <c r="D89" s="69" t="s">
        <v>818</v>
      </c>
      <c r="E89" s="71">
        <v>261.62</v>
      </c>
      <c r="F89" s="71">
        <v>261.62</v>
      </c>
      <c r="G89" s="120">
        <v>0</v>
      </c>
      <c r="H89" s="71">
        <v>228</v>
      </c>
      <c r="I89" s="120">
        <v>0</v>
      </c>
      <c r="J89" s="120">
        <v>0</v>
      </c>
      <c r="K89" s="120">
        <v>0</v>
      </c>
      <c r="L89" s="120">
        <v>0</v>
      </c>
      <c r="M89" s="73">
        <v>50</v>
      </c>
      <c r="N89" s="73">
        <v>50</v>
      </c>
      <c r="O89" s="7" t="s">
        <v>489</v>
      </c>
      <c r="P89" s="225" t="s">
        <v>438</v>
      </c>
      <c r="Q89" s="225" t="s">
        <v>433</v>
      </c>
      <c r="R89" s="225" t="s">
        <v>432</v>
      </c>
    </row>
    <row r="90" spans="1:18" s="49" customFormat="1" ht="49.5" x14ac:dyDescent="0.25">
      <c r="A90" s="68" t="s">
        <v>819</v>
      </c>
      <c r="B90" s="69" t="s">
        <v>834</v>
      </c>
      <c r="C90" s="83" t="s">
        <v>826</v>
      </c>
      <c r="D90" s="69" t="s">
        <v>835</v>
      </c>
      <c r="E90" s="71">
        <v>138.94999999999999</v>
      </c>
      <c r="F90" s="71">
        <v>138.94999999999999</v>
      </c>
      <c r="G90" s="114">
        <v>0</v>
      </c>
      <c r="H90" s="114">
        <v>0</v>
      </c>
      <c r="I90" s="120">
        <v>0</v>
      </c>
      <c r="J90" s="120">
        <f>E90*0.05</f>
        <v>6.9474999999999998</v>
      </c>
      <c r="K90" s="120">
        <f>E90-J90</f>
        <v>132.0025</v>
      </c>
      <c r="L90" s="120">
        <v>0</v>
      </c>
      <c r="M90" s="73">
        <v>30</v>
      </c>
      <c r="N90" s="73">
        <v>30</v>
      </c>
      <c r="O90" s="7"/>
      <c r="P90" s="225"/>
      <c r="Q90" s="225"/>
      <c r="R90" s="225"/>
    </row>
    <row r="91" spans="1:18" s="49" customFormat="1" ht="49.5" x14ac:dyDescent="0.25">
      <c r="A91" s="68" t="s">
        <v>821</v>
      </c>
      <c r="B91" s="69" t="s">
        <v>820</v>
      </c>
      <c r="C91" s="83" t="s">
        <v>288</v>
      </c>
      <c r="D91" s="69" t="s">
        <v>822</v>
      </c>
      <c r="E91" s="71">
        <v>98.65</v>
      </c>
      <c r="F91" s="71">
        <v>98.65</v>
      </c>
      <c r="G91" s="114">
        <v>98.65</v>
      </c>
      <c r="H91" s="114">
        <v>98.65</v>
      </c>
      <c r="I91" s="120">
        <v>0</v>
      </c>
      <c r="J91" s="120">
        <v>0</v>
      </c>
      <c r="K91" s="120">
        <v>0</v>
      </c>
      <c r="L91" s="120">
        <v>0</v>
      </c>
      <c r="M91" s="73">
        <v>6</v>
      </c>
      <c r="N91" s="73">
        <v>6</v>
      </c>
      <c r="O91" s="7"/>
      <c r="P91" s="225"/>
      <c r="Q91" s="225"/>
      <c r="R91" s="225"/>
    </row>
    <row r="92" spans="1:18" s="49" customFormat="1" ht="49.5" x14ac:dyDescent="0.25">
      <c r="A92" s="68" t="s">
        <v>902</v>
      </c>
      <c r="B92" s="69" t="s">
        <v>832</v>
      </c>
      <c r="C92" s="83" t="s">
        <v>826</v>
      </c>
      <c r="D92" s="69" t="s">
        <v>833</v>
      </c>
      <c r="E92" s="71">
        <v>93.59</v>
      </c>
      <c r="F92" s="71">
        <v>93.59</v>
      </c>
      <c r="G92" s="114">
        <v>0</v>
      </c>
      <c r="H92" s="114">
        <v>0</v>
      </c>
      <c r="I92" s="120">
        <v>0</v>
      </c>
      <c r="J92" s="120">
        <f>E92*0.05</f>
        <v>4.6795</v>
      </c>
      <c r="K92" s="120">
        <f>E92-J92</f>
        <v>88.910499999999999</v>
      </c>
      <c r="L92" s="120">
        <v>0</v>
      </c>
      <c r="M92" s="73">
        <v>30</v>
      </c>
      <c r="N92" s="73">
        <v>30</v>
      </c>
      <c r="O92" s="7"/>
      <c r="P92" s="225"/>
      <c r="Q92" s="225"/>
      <c r="R92" s="225"/>
    </row>
    <row r="93" spans="1:18" s="223" customFormat="1" ht="66" x14ac:dyDescent="0.25">
      <c r="A93" s="218" t="s">
        <v>903</v>
      </c>
      <c r="B93" s="130" t="s">
        <v>289</v>
      </c>
      <c r="C93" s="70" t="s">
        <v>196</v>
      </c>
      <c r="D93" s="219" t="s">
        <v>290</v>
      </c>
      <c r="E93" s="132">
        <v>87</v>
      </c>
      <c r="F93" s="132">
        <v>87</v>
      </c>
      <c r="G93" s="131">
        <v>87</v>
      </c>
      <c r="H93" s="131">
        <v>87</v>
      </c>
      <c r="I93" s="131">
        <v>0</v>
      </c>
      <c r="J93" s="131">
        <v>0</v>
      </c>
      <c r="K93" s="131">
        <v>0</v>
      </c>
      <c r="L93" s="131">
        <v>0</v>
      </c>
      <c r="M93" s="220">
        <v>9</v>
      </c>
      <c r="N93" s="221">
        <v>9</v>
      </c>
      <c r="O93" s="74" t="s">
        <v>274</v>
      </c>
      <c r="P93" s="222" t="s">
        <v>433</v>
      </c>
    </row>
    <row r="94" spans="1:18" s="49" customFormat="1" ht="49.5" x14ac:dyDescent="0.25">
      <c r="A94" s="68" t="s">
        <v>904</v>
      </c>
      <c r="B94" s="69" t="s">
        <v>836</v>
      </c>
      <c r="C94" s="83" t="s">
        <v>826</v>
      </c>
      <c r="D94" s="69" t="s">
        <v>837</v>
      </c>
      <c r="E94" s="71">
        <v>80.55</v>
      </c>
      <c r="F94" s="71">
        <v>80.55</v>
      </c>
      <c r="G94" s="114">
        <v>0</v>
      </c>
      <c r="H94" s="114">
        <v>0</v>
      </c>
      <c r="I94" s="120">
        <v>0</v>
      </c>
      <c r="J94" s="120">
        <f>E94*0.05</f>
        <v>4.0274999999999999</v>
      </c>
      <c r="K94" s="120">
        <f>E94-J94</f>
        <v>76.522499999999994</v>
      </c>
      <c r="L94" s="120">
        <v>0</v>
      </c>
      <c r="M94" s="73">
        <v>30</v>
      </c>
      <c r="N94" s="73">
        <v>30</v>
      </c>
      <c r="O94" s="7"/>
      <c r="P94" s="225"/>
      <c r="Q94" s="225"/>
      <c r="R94" s="225"/>
    </row>
    <row r="95" spans="1:18" s="49" customFormat="1" ht="115.5" x14ac:dyDescent="0.25">
      <c r="A95" s="68" t="s">
        <v>896</v>
      </c>
      <c r="B95" s="69" t="s">
        <v>823</v>
      </c>
      <c r="C95" s="83" t="s">
        <v>824</v>
      </c>
      <c r="D95" s="69" t="s">
        <v>825</v>
      </c>
      <c r="E95" s="71">
        <v>53</v>
      </c>
      <c r="F95" s="71">
        <v>53</v>
      </c>
      <c r="G95" s="114">
        <v>0</v>
      </c>
      <c r="H95" s="114">
        <v>0</v>
      </c>
      <c r="I95" s="120">
        <v>0</v>
      </c>
      <c r="J95" s="120">
        <v>0</v>
      </c>
      <c r="K95" s="114">
        <v>53</v>
      </c>
      <c r="L95" s="120">
        <v>0</v>
      </c>
      <c r="M95" s="73">
        <v>25</v>
      </c>
      <c r="N95" s="73">
        <v>25</v>
      </c>
      <c r="O95" s="7"/>
      <c r="P95" s="225"/>
      <c r="Q95" s="225"/>
      <c r="R95" s="225"/>
    </row>
    <row r="96" spans="1:18" ht="17.25" x14ac:dyDescent="0.3">
      <c r="A96" s="85"/>
      <c r="B96" s="86" t="s">
        <v>169</v>
      </c>
      <c r="C96" s="85"/>
      <c r="D96" s="85"/>
      <c r="E96" s="87">
        <f>SUM(E88:E95)</f>
        <v>1234.27</v>
      </c>
      <c r="F96" s="87">
        <f>SUM(F88:F95)</f>
        <v>1234.27</v>
      </c>
      <c r="G96" s="87">
        <f t="shared" ref="G96:N96" si="13">SUM(G88:G95)</f>
        <v>606.56000000000006</v>
      </c>
      <c r="H96" s="87">
        <f t="shared" si="13"/>
        <v>834.56000000000006</v>
      </c>
      <c r="I96" s="87">
        <f t="shared" si="13"/>
        <v>0</v>
      </c>
      <c r="J96" s="87">
        <f t="shared" si="13"/>
        <v>15.654499999999999</v>
      </c>
      <c r="K96" s="87">
        <f t="shared" si="13"/>
        <v>350.43549999999999</v>
      </c>
      <c r="L96" s="87">
        <f t="shared" si="13"/>
        <v>0</v>
      </c>
      <c r="M96" s="88">
        <f t="shared" si="13"/>
        <v>180</v>
      </c>
      <c r="N96" s="88">
        <f t="shared" si="13"/>
        <v>180</v>
      </c>
      <c r="O96" s="60"/>
      <c r="P96" s="6"/>
      <c r="Q96" s="5"/>
      <c r="R96" s="6"/>
    </row>
    <row r="97" spans="1:18" ht="20.25" x14ac:dyDescent="0.3">
      <c r="A97" s="335" t="s">
        <v>1007</v>
      </c>
      <c r="B97" s="336"/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7"/>
      <c r="P97" s="6"/>
      <c r="Q97" s="5"/>
      <c r="R97" s="6"/>
    </row>
    <row r="98" spans="1:18" ht="82.5" x14ac:dyDescent="0.25">
      <c r="A98" s="68" t="s">
        <v>737</v>
      </c>
      <c r="B98" s="81" t="s">
        <v>419</v>
      </c>
      <c r="C98" s="90" t="s">
        <v>420</v>
      </c>
      <c r="D98" s="116" t="s">
        <v>421</v>
      </c>
      <c r="E98" s="71">
        <v>2.4</v>
      </c>
      <c r="F98" s="71">
        <v>2.4</v>
      </c>
      <c r="G98" s="72">
        <v>0</v>
      </c>
      <c r="H98" s="71">
        <v>2.4</v>
      </c>
      <c r="I98" s="72">
        <v>0</v>
      </c>
      <c r="J98" s="72">
        <v>0</v>
      </c>
      <c r="K98" s="72">
        <v>0</v>
      </c>
      <c r="L98" s="72">
        <v>0</v>
      </c>
      <c r="M98" s="82">
        <v>10</v>
      </c>
      <c r="N98" s="82">
        <v>0</v>
      </c>
      <c r="O98" s="7" t="s">
        <v>413</v>
      </c>
      <c r="P98" s="6" t="s">
        <v>427</v>
      </c>
      <c r="Q98" s="5" t="s">
        <v>429</v>
      </c>
      <c r="R98" s="6" t="s">
        <v>428</v>
      </c>
    </row>
    <row r="99" spans="1:18" ht="17.25" x14ac:dyDescent="0.3">
      <c r="A99" s="85"/>
      <c r="B99" s="86" t="s">
        <v>169</v>
      </c>
      <c r="C99" s="85"/>
      <c r="D99" s="85"/>
      <c r="E99" s="87">
        <f t="shared" ref="E99:N99" si="14">E98</f>
        <v>2.4</v>
      </c>
      <c r="F99" s="87">
        <f t="shared" si="14"/>
        <v>2.4</v>
      </c>
      <c r="G99" s="87">
        <f t="shared" si="14"/>
        <v>0</v>
      </c>
      <c r="H99" s="87">
        <f t="shared" si="14"/>
        <v>2.4</v>
      </c>
      <c r="I99" s="87">
        <f t="shared" si="14"/>
        <v>0</v>
      </c>
      <c r="J99" s="87">
        <f t="shared" si="14"/>
        <v>0</v>
      </c>
      <c r="K99" s="87">
        <f t="shared" si="14"/>
        <v>0</v>
      </c>
      <c r="L99" s="87">
        <f t="shared" si="14"/>
        <v>0</v>
      </c>
      <c r="M99" s="88">
        <f t="shared" si="14"/>
        <v>10</v>
      </c>
      <c r="N99" s="88">
        <f t="shared" si="14"/>
        <v>0</v>
      </c>
      <c r="O99" s="60"/>
      <c r="P99" s="6"/>
      <c r="Q99" s="5"/>
      <c r="R99" s="6"/>
    </row>
    <row r="100" spans="1:18" s="118" customFormat="1" ht="21" x14ac:dyDescent="0.35">
      <c r="A100" s="99"/>
      <c r="B100" s="100" t="s">
        <v>679</v>
      </c>
      <c r="C100" s="99"/>
      <c r="D100" s="99"/>
      <c r="E100" s="101">
        <f t="shared" ref="E100:N100" si="15">E83+E86+E96+E99</f>
        <v>4380.5889999999999</v>
      </c>
      <c r="F100" s="101">
        <f t="shared" si="15"/>
        <v>2788.4490000000001</v>
      </c>
      <c r="G100" s="101">
        <f t="shared" si="15"/>
        <v>3447.489</v>
      </c>
      <c r="H100" s="101">
        <f t="shared" si="15"/>
        <v>4181.9890000000005</v>
      </c>
      <c r="I100" s="101">
        <f t="shared" si="15"/>
        <v>0</v>
      </c>
      <c r="J100" s="101">
        <f t="shared" si="15"/>
        <v>15.654499999999999</v>
      </c>
      <c r="K100" s="101">
        <f t="shared" si="15"/>
        <v>350.43549999999999</v>
      </c>
      <c r="L100" s="101">
        <f t="shared" si="15"/>
        <v>0</v>
      </c>
      <c r="M100" s="102">
        <f t="shared" si="15"/>
        <v>1012</v>
      </c>
      <c r="N100" s="102">
        <f t="shared" si="15"/>
        <v>980</v>
      </c>
      <c r="O100" s="117"/>
      <c r="P100" s="341"/>
      <c r="Q100" s="342"/>
      <c r="R100" s="343"/>
    </row>
    <row r="101" spans="1:18" ht="22.5" x14ac:dyDescent="0.3">
      <c r="A101" s="338" t="s">
        <v>735</v>
      </c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40"/>
      <c r="P101" s="344"/>
      <c r="Q101" s="345"/>
      <c r="R101" s="346"/>
    </row>
    <row r="102" spans="1:18" ht="20.25" x14ac:dyDescent="0.3">
      <c r="A102" s="334" t="s">
        <v>1008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52"/>
      <c r="Q102" s="53"/>
      <c r="R102" s="54"/>
    </row>
    <row r="103" spans="1:18" ht="66" x14ac:dyDescent="0.25">
      <c r="A103" s="68" t="s">
        <v>753</v>
      </c>
      <c r="B103" s="78" t="s">
        <v>738</v>
      </c>
      <c r="C103" s="70" t="s">
        <v>191</v>
      </c>
      <c r="D103" s="78" t="s">
        <v>192</v>
      </c>
      <c r="E103" s="71">
        <v>1000</v>
      </c>
      <c r="F103" s="119">
        <v>1000</v>
      </c>
      <c r="G103" s="119">
        <v>1000</v>
      </c>
      <c r="H103" s="71">
        <v>800</v>
      </c>
      <c r="I103" s="120">
        <v>0</v>
      </c>
      <c r="J103" s="120">
        <v>0</v>
      </c>
      <c r="K103" s="120">
        <v>0</v>
      </c>
      <c r="L103" s="76">
        <v>0</v>
      </c>
      <c r="M103" s="82">
        <v>250</v>
      </c>
      <c r="N103" s="82">
        <v>30</v>
      </c>
      <c r="O103" s="8" t="s">
        <v>445</v>
      </c>
      <c r="P103" s="6" t="s">
        <v>431</v>
      </c>
      <c r="Q103" s="65" t="s">
        <v>680</v>
      </c>
      <c r="R103" s="6" t="s">
        <v>430</v>
      </c>
    </row>
    <row r="104" spans="1:18" s="3" customFormat="1" ht="72.75" customHeight="1" x14ac:dyDescent="0.25">
      <c r="A104" s="68" t="s">
        <v>754</v>
      </c>
      <c r="B104" s="107" t="s">
        <v>454</v>
      </c>
      <c r="C104" s="122" t="s">
        <v>200</v>
      </c>
      <c r="D104" s="123" t="s">
        <v>201</v>
      </c>
      <c r="E104" s="111">
        <v>566</v>
      </c>
      <c r="F104" s="119">
        <v>566</v>
      </c>
      <c r="G104" s="119">
        <v>566</v>
      </c>
      <c r="H104" s="111">
        <v>255</v>
      </c>
      <c r="I104" s="124">
        <v>0</v>
      </c>
      <c r="J104" s="124">
        <v>0</v>
      </c>
      <c r="K104" s="124">
        <v>0</v>
      </c>
      <c r="L104" s="124">
        <v>0</v>
      </c>
      <c r="M104" s="125">
        <v>40</v>
      </c>
      <c r="N104" s="126">
        <v>40</v>
      </c>
      <c r="O104" s="25" t="s">
        <v>453</v>
      </c>
      <c r="P104" s="27" t="s">
        <v>431</v>
      </c>
      <c r="Q104" s="65" t="s">
        <v>680</v>
      </c>
      <c r="R104" s="31" t="s">
        <v>432</v>
      </c>
    </row>
    <row r="105" spans="1:18" ht="66" x14ac:dyDescent="0.25">
      <c r="A105" s="68" t="s">
        <v>755</v>
      </c>
      <c r="B105" s="69" t="s">
        <v>447</v>
      </c>
      <c r="C105" s="95" t="s">
        <v>196</v>
      </c>
      <c r="D105" s="69" t="s">
        <v>204</v>
      </c>
      <c r="E105" s="71">
        <v>150</v>
      </c>
      <c r="F105" s="120">
        <v>150</v>
      </c>
      <c r="G105" s="120">
        <v>150</v>
      </c>
      <c r="H105" s="71">
        <v>150</v>
      </c>
      <c r="I105" s="120">
        <v>0</v>
      </c>
      <c r="J105" s="120">
        <v>0</v>
      </c>
      <c r="K105" s="120">
        <v>0</v>
      </c>
      <c r="L105" s="120">
        <v>0</v>
      </c>
      <c r="M105" s="82">
        <v>21</v>
      </c>
      <c r="N105" s="82">
        <v>21</v>
      </c>
      <c r="O105" s="8" t="s">
        <v>445</v>
      </c>
      <c r="P105" s="6" t="s">
        <v>431</v>
      </c>
      <c r="Q105" s="65" t="s">
        <v>680</v>
      </c>
      <c r="R105" s="6" t="s">
        <v>432</v>
      </c>
    </row>
    <row r="106" spans="1:18" ht="17.25" x14ac:dyDescent="0.3">
      <c r="A106" s="85"/>
      <c r="B106" s="86" t="s">
        <v>169</v>
      </c>
      <c r="C106" s="85"/>
      <c r="D106" s="85"/>
      <c r="E106" s="87">
        <f>SUM(E103:E105)</f>
        <v>1716</v>
      </c>
      <c r="F106" s="87">
        <f t="shared" ref="F106:N106" si="16">SUM(F103:F105)</f>
        <v>1716</v>
      </c>
      <c r="G106" s="87">
        <f t="shared" si="16"/>
        <v>1716</v>
      </c>
      <c r="H106" s="87">
        <f t="shared" si="16"/>
        <v>1205</v>
      </c>
      <c r="I106" s="87">
        <f t="shared" si="16"/>
        <v>0</v>
      </c>
      <c r="J106" s="87">
        <f t="shared" si="16"/>
        <v>0</v>
      </c>
      <c r="K106" s="87">
        <f t="shared" si="16"/>
        <v>0</v>
      </c>
      <c r="L106" s="87">
        <f t="shared" si="16"/>
        <v>0</v>
      </c>
      <c r="M106" s="88">
        <f t="shared" si="16"/>
        <v>311</v>
      </c>
      <c r="N106" s="88">
        <f t="shared" si="16"/>
        <v>91</v>
      </c>
      <c r="O106" s="60"/>
      <c r="P106" s="6"/>
      <c r="Q106" s="5"/>
      <c r="R106" s="6"/>
    </row>
    <row r="107" spans="1:18" ht="20.25" x14ac:dyDescent="0.3">
      <c r="A107" s="334" t="s">
        <v>1009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52"/>
      <c r="Q107" s="53"/>
      <c r="R107" s="54"/>
    </row>
    <row r="108" spans="1:18" ht="66" x14ac:dyDescent="0.25">
      <c r="A108" s="68" t="s">
        <v>743</v>
      </c>
      <c r="B108" s="81" t="s">
        <v>189</v>
      </c>
      <c r="C108" s="82" t="s">
        <v>190</v>
      </c>
      <c r="D108" s="81" t="s">
        <v>488</v>
      </c>
      <c r="E108" s="71">
        <v>1000</v>
      </c>
      <c r="F108" s="76">
        <v>1000</v>
      </c>
      <c r="G108" s="76">
        <v>1000</v>
      </c>
      <c r="H108" s="71">
        <v>1000</v>
      </c>
      <c r="I108" s="76">
        <v>0</v>
      </c>
      <c r="J108" s="76">
        <v>0</v>
      </c>
      <c r="K108" s="76">
        <v>0</v>
      </c>
      <c r="L108" s="76">
        <v>0</v>
      </c>
      <c r="M108" s="82">
        <v>300</v>
      </c>
      <c r="N108" s="121">
        <v>196</v>
      </c>
      <c r="O108" s="8" t="s">
        <v>453</v>
      </c>
      <c r="P108" s="6" t="s">
        <v>427</v>
      </c>
      <c r="Q108" s="6" t="s">
        <v>426</v>
      </c>
      <c r="R108" s="6" t="s">
        <v>428</v>
      </c>
    </row>
    <row r="109" spans="1:18" ht="49.5" x14ac:dyDescent="0.25">
      <c r="A109" s="68" t="s">
        <v>739</v>
      </c>
      <c r="B109" s="78" t="s">
        <v>193</v>
      </c>
      <c r="C109" s="70" t="s">
        <v>194</v>
      </c>
      <c r="D109" s="78" t="s">
        <v>195</v>
      </c>
      <c r="E109" s="71">
        <v>700</v>
      </c>
      <c r="F109" s="71">
        <v>700</v>
      </c>
      <c r="G109" s="71">
        <v>700</v>
      </c>
      <c r="H109" s="71">
        <v>700</v>
      </c>
      <c r="I109" s="120">
        <v>0</v>
      </c>
      <c r="J109" s="120">
        <v>0</v>
      </c>
      <c r="K109" s="120">
        <v>0</v>
      </c>
      <c r="L109" s="76">
        <v>0</v>
      </c>
      <c r="M109" s="82">
        <v>400</v>
      </c>
      <c r="N109" s="73">
        <v>284</v>
      </c>
      <c r="O109" s="8" t="s">
        <v>182</v>
      </c>
      <c r="P109" s="6" t="s">
        <v>431</v>
      </c>
      <c r="Q109" s="6" t="s">
        <v>426</v>
      </c>
      <c r="R109" s="6" t="s">
        <v>430</v>
      </c>
    </row>
    <row r="110" spans="1:18" ht="49.5" x14ac:dyDescent="0.25">
      <c r="A110" s="68" t="s">
        <v>740</v>
      </c>
      <c r="B110" s="69" t="s">
        <v>561</v>
      </c>
      <c r="C110" s="95" t="s">
        <v>562</v>
      </c>
      <c r="D110" s="69" t="s">
        <v>563</v>
      </c>
      <c r="E110" s="71">
        <v>54.691000000000003</v>
      </c>
      <c r="F110" s="120" t="s">
        <v>564</v>
      </c>
      <c r="G110" s="120" t="s">
        <v>1017</v>
      </c>
      <c r="H110" s="71">
        <v>54.691000000000003</v>
      </c>
      <c r="I110" s="120">
        <v>0</v>
      </c>
      <c r="J110" s="120">
        <v>0</v>
      </c>
      <c r="K110" s="120">
        <v>0</v>
      </c>
      <c r="L110" s="120">
        <v>0</v>
      </c>
      <c r="M110" s="82">
        <v>9</v>
      </c>
      <c r="N110" s="82">
        <v>9</v>
      </c>
      <c r="O110" s="8" t="s">
        <v>489</v>
      </c>
      <c r="P110" s="44" t="s">
        <v>427</v>
      </c>
      <c r="Q110" s="44" t="s">
        <v>426</v>
      </c>
      <c r="R110" s="44" t="s">
        <v>432</v>
      </c>
    </row>
    <row r="111" spans="1:18" ht="33" x14ac:dyDescent="0.25">
      <c r="A111" s="68" t="s">
        <v>741</v>
      </c>
      <c r="B111" s="69" t="s">
        <v>568</v>
      </c>
      <c r="C111" s="95" t="s">
        <v>567</v>
      </c>
      <c r="D111" s="69" t="s">
        <v>566</v>
      </c>
      <c r="E111" s="71">
        <v>31.882999999999999</v>
      </c>
      <c r="F111" s="120">
        <v>31.88</v>
      </c>
      <c r="G111" s="120">
        <v>31.88</v>
      </c>
      <c r="H111" s="71">
        <v>31.882999999999999</v>
      </c>
      <c r="I111" s="120">
        <v>0</v>
      </c>
      <c r="J111" s="120">
        <v>0</v>
      </c>
      <c r="K111" s="120">
        <v>0</v>
      </c>
      <c r="L111" s="120">
        <v>0</v>
      </c>
      <c r="M111" s="82">
        <v>7</v>
      </c>
      <c r="N111" s="82">
        <v>7</v>
      </c>
      <c r="O111" s="8" t="s">
        <v>489</v>
      </c>
      <c r="P111" s="44" t="s">
        <v>427</v>
      </c>
      <c r="Q111" s="44" t="s">
        <v>426</v>
      </c>
      <c r="R111" s="44" t="s">
        <v>428</v>
      </c>
    </row>
    <row r="112" spans="1:18" ht="33" x14ac:dyDescent="0.25">
      <c r="A112" s="68" t="s">
        <v>742</v>
      </c>
      <c r="B112" s="69" t="s">
        <v>565</v>
      </c>
      <c r="C112" s="95" t="s">
        <v>567</v>
      </c>
      <c r="D112" s="69" t="s">
        <v>566</v>
      </c>
      <c r="E112" s="71">
        <v>31.76</v>
      </c>
      <c r="F112" s="120">
        <v>31.757000000000001</v>
      </c>
      <c r="G112" s="120">
        <v>31.757000000000001</v>
      </c>
      <c r="H112" s="71">
        <v>31.76</v>
      </c>
      <c r="I112" s="120">
        <v>0</v>
      </c>
      <c r="J112" s="120">
        <v>0</v>
      </c>
      <c r="K112" s="120">
        <v>0</v>
      </c>
      <c r="L112" s="120">
        <v>0</v>
      </c>
      <c r="M112" s="82">
        <v>7</v>
      </c>
      <c r="N112" s="82">
        <v>7</v>
      </c>
      <c r="O112" s="8" t="s">
        <v>489</v>
      </c>
      <c r="P112" s="44" t="s">
        <v>427</v>
      </c>
      <c r="Q112" s="44" t="s">
        <v>426</v>
      </c>
      <c r="R112" s="44" t="s">
        <v>425</v>
      </c>
    </row>
    <row r="113" spans="1:18" ht="49.5" x14ac:dyDescent="0.25">
      <c r="A113" s="68" t="s">
        <v>756</v>
      </c>
      <c r="B113" s="69" t="s">
        <v>569</v>
      </c>
      <c r="C113" s="95" t="s">
        <v>567</v>
      </c>
      <c r="D113" s="69" t="s">
        <v>566</v>
      </c>
      <c r="E113" s="71">
        <v>31.216999999999999</v>
      </c>
      <c r="F113" s="120">
        <v>31.22</v>
      </c>
      <c r="G113" s="120">
        <v>31.22</v>
      </c>
      <c r="H113" s="71">
        <v>31.216999999999999</v>
      </c>
      <c r="I113" s="120">
        <v>0</v>
      </c>
      <c r="J113" s="120">
        <v>0</v>
      </c>
      <c r="K113" s="120">
        <v>0</v>
      </c>
      <c r="L113" s="120">
        <v>0</v>
      </c>
      <c r="M113" s="82">
        <v>10</v>
      </c>
      <c r="N113" s="82">
        <v>10</v>
      </c>
      <c r="O113" s="8" t="s">
        <v>489</v>
      </c>
      <c r="P113" s="44" t="s">
        <v>427</v>
      </c>
      <c r="Q113" s="44" t="s">
        <v>426</v>
      </c>
      <c r="R113" s="44" t="s">
        <v>430</v>
      </c>
    </row>
    <row r="114" spans="1:18" ht="49.5" x14ac:dyDescent="0.25">
      <c r="A114" s="68" t="s">
        <v>757</v>
      </c>
      <c r="B114" s="69" t="s">
        <v>558</v>
      </c>
      <c r="C114" s="95" t="s">
        <v>559</v>
      </c>
      <c r="D114" s="69" t="s">
        <v>560</v>
      </c>
      <c r="E114" s="71">
        <v>21.2</v>
      </c>
      <c r="F114" s="120">
        <v>21.2</v>
      </c>
      <c r="G114" s="120">
        <v>21.2</v>
      </c>
      <c r="H114" s="71">
        <v>21.2</v>
      </c>
      <c r="I114" s="120">
        <v>0</v>
      </c>
      <c r="J114" s="120">
        <v>0</v>
      </c>
      <c r="K114" s="120">
        <v>0</v>
      </c>
      <c r="L114" s="120">
        <v>0</v>
      </c>
      <c r="M114" s="82">
        <v>6</v>
      </c>
      <c r="N114" s="82">
        <v>6</v>
      </c>
      <c r="O114" s="8" t="s">
        <v>489</v>
      </c>
      <c r="P114" s="44" t="s">
        <v>427</v>
      </c>
      <c r="Q114" s="44" t="s">
        <v>426</v>
      </c>
      <c r="R114" s="44" t="s">
        <v>425</v>
      </c>
    </row>
    <row r="115" spans="1:18" ht="74.25" customHeight="1" x14ac:dyDescent="0.25">
      <c r="A115" s="68" t="s">
        <v>758</v>
      </c>
      <c r="B115" s="81" t="s">
        <v>448</v>
      </c>
      <c r="C115" s="82" t="s">
        <v>228</v>
      </c>
      <c r="D115" s="81" t="s">
        <v>229</v>
      </c>
      <c r="E115" s="71">
        <v>15</v>
      </c>
      <c r="F115" s="76">
        <v>15</v>
      </c>
      <c r="G115" s="76">
        <v>0</v>
      </c>
      <c r="H115" s="71">
        <v>15</v>
      </c>
      <c r="I115" s="76">
        <v>0</v>
      </c>
      <c r="J115" s="76">
        <v>0</v>
      </c>
      <c r="K115" s="76">
        <v>0</v>
      </c>
      <c r="L115" s="76">
        <v>0</v>
      </c>
      <c r="M115" s="82">
        <v>20</v>
      </c>
      <c r="N115" s="82">
        <v>15</v>
      </c>
      <c r="O115" s="8" t="s">
        <v>445</v>
      </c>
      <c r="P115" s="6" t="s">
        <v>427</v>
      </c>
      <c r="Q115" s="6" t="s">
        <v>426</v>
      </c>
      <c r="R115" s="6" t="s">
        <v>432</v>
      </c>
    </row>
    <row r="116" spans="1:18" s="30" customFormat="1" ht="49.5" x14ac:dyDescent="0.25">
      <c r="A116" s="68" t="s">
        <v>759</v>
      </c>
      <c r="B116" s="127" t="s">
        <v>449</v>
      </c>
      <c r="C116" s="83" t="s">
        <v>234</v>
      </c>
      <c r="D116" s="69" t="s">
        <v>235</v>
      </c>
      <c r="E116" s="114">
        <v>10</v>
      </c>
      <c r="F116" s="120">
        <v>10</v>
      </c>
      <c r="G116" s="120">
        <v>0</v>
      </c>
      <c r="H116" s="114">
        <v>10</v>
      </c>
      <c r="I116" s="120">
        <v>0</v>
      </c>
      <c r="J116" s="120">
        <v>0</v>
      </c>
      <c r="K116" s="120">
        <v>0</v>
      </c>
      <c r="L116" s="120">
        <v>0</v>
      </c>
      <c r="M116" s="83">
        <v>15</v>
      </c>
      <c r="N116" s="83">
        <v>1</v>
      </c>
      <c r="O116" s="11" t="s">
        <v>445</v>
      </c>
      <c r="P116" s="5" t="s">
        <v>427</v>
      </c>
      <c r="Q116" s="5" t="s">
        <v>426</v>
      </c>
      <c r="R116" s="5" t="s">
        <v>432</v>
      </c>
    </row>
    <row r="117" spans="1:18" ht="66" x14ac:dyDescent="0.25">
      <c r="A117" s="68" t="s">
        <v>760</v>
      </c>
      <c r="B117" s="69" t="s">
        <v>578</v>
      </c>
      <c r="C117" s="95" t="s">
        <v>576</v>
      </c>
      <c r="D117" s="69" t="s">
        <v>577</v>
      </c>
      <c r="E117" s="71">
        <v>6.8</v>
      </c>
      <c r="F117" s="120">
        <v>6.8</v>
      </c>
      <c r="G117" s="120">
        <v>0</v>
      </c>
      <c r="H117" s="71">
        <v>6.8</v>
      </c>
      <c r="I117" s="120">
        <v>0</v>
      </c>
      <c r="J117" s="120">
        <v>0</v>
      </c>
      <c r="K117" s="120">
        <v>0</v>
      </c>
      <c r="L117" s="120">
        <v>0</v>
      </c>
      <c r="M117" s="82">
        <v>10</v>
      </c>
      <c r="N117" s="82">
        <v>5</v>
      </c>
      <c r="O117" s="8" t="s">
        <v>575</v>
      </c>
      <c r="P117" s="44" t="s">
        <v>427</v>
      </c>
      <c r="Q117" s="44" t="s">
        <v>426</v>
      </c>
      <c r="R117" s="44" t="s">
        <v>430</v>
      </c>
    </row>
    <row r="118" spans="1:18" ht="49.5" x14ac:dyDescent="0.25">
      <c r="A118" s="68" t="s">
        <v>761</v>
      </c>
      <c r="B118" s="69" t="s">
        <v>606</v>
      </c>
      <c r="C118" s="95" t="s">
        <v>607</v>
      </c>
      <c r="D118" s="69" t="s">
        <v>608</v>
      </c>
      <c r="E118" s="71">
        <v>6.2</v>
      </c>
      <c r="F118" s="120">
        <v>6.2</v>
      </c>
      <c r="G118" s="120">
        <v>0</v>
      </c>
      <c r="H118" s="71">
        <v>6.2</v>
      </c>
      <c r="I118" s="120">
        <v>0</v>
      </c>
      <c r="J118" s="120">
        <v>0</v>
      </c>
      <c r="K118" s="120">
        <v>0</v>
      </c>
      <c r="L118" s="120">
        <v>0</v>
      </c>
      <c r="M118" s="82">
        <v>3</v>
      </c>
      <c r="N118" s="82">
        <v>3</v>
      </c>
      <c r="O118" s="8" t="s">
        <v>544</v>
      </c>
      <c r="P118" s="45" t="s">
        <v>427</v>
      </c>
      <c r="Q118" s="45" t="s">
        <v>426</v>
      </c>
      <c r="R118" s="45" t="s">
        <v>425</v>
      </c>
    </row>
    <row r="119" spans="1:18" ht="33" x14ac:dyDescent="0.25">
      <c r="A119" s="68" t="s">
        <v>762</v>
      </c>
      <c r="B119" s="69" t="s">
        <v>586</v>
      </c>
      <c r="C119" s="95" t="s">
        <v>587</v>
      </c>
      <c r="D119" s="69" t="s">
        <v>588</v>
      </c>
      <c r="E119" s="71">
        <v>5.9</v>
      </c>
      <c r="F119" s="120">
        <v>5.9</v>
      </c>
      <c r="G119" s="120">
        <v>0</v>
      </c>
      <c r="H119" s="71">
        <v>5.9</v>
      </c>
      <c r="I119" s="120">
        <v>0</v>
      </c>
      <c r="J119" s="120">
        <v>0</v>
      </c>
      <c r="K119" s="120">
        <v>0</v>
      </c>
      <c r="L119" s="120">
        <v>0</v>
      </c>
      <c r="M119" s="82">
        <v>14</v>
      </c>
      <c r="N119" s="82">
        <v>14</v>
      </c>
      <c r="O119" s="8" t="s">
        <v>522</v>
      </c>
      <c r="P119" s="44" t="s">
        <v>427</v>
      </c>
      <c r="Q119" s="44" t="s">
        <v>426</v>
      </c>
      <c r="R119" s="44" t="s">
        <v>432</v>
      </c>
    </row>
    <row r="120" spans="1:18" ht="33" x14ac:dyDescent="0.25">
      <c r="A120" s="68" t="s">
        <v>763</v>
      </c>
      <c r="B120" s="69" t="s">
        <v>579</v>
      </c>
      <c r="C120" s="95" t="s">
        <v>581</v>
      </c>
      <c r="D120" s="69" t="s">
        <v>580</v>
      </c>
      <c r="E120" s="71">
        <v>5.2</v>
      </c>
      <c r="F120" s="120">
        <v>5.2</v>
      </c>
      <c r="G120" s="120">
        <v>0</v>
      </c>
      <c r="H120" s="71">
        <v>5.2</v>
      </c>
      <c r="I120" s="120">
        <v>0</v>
      </c>
      <c r="J120" s="120">
        <v>0</v>
      </c>
      <c r="K120" s="120">
        <v>0</v>
      </c>
      <c r="L120" s="120">
        <v>0</v>
      </c>
      <c r="M120" s="82">
        <v>6</v>
      </c>
      <c r="N120" s="82">
        <v>6</v>
      </c>
      <c r="O120" s="8" t="s">
        <v>583</v>
      </c>
      <c r="P120" s="44" t="s">
        <v>427</v>
      </c>
      <c r="Q120" s="44" t="s">
        <v>426</v>
      </c>
      <c r="R120" s="44" t="s">
        <v>432</v>
      </c>
    </row>
    <row r="121" spans="1:18" ht="49.5" x14ac:dyDescent="0.25">
      <c r="A121" s="68" t="s">
        <v>764</v>
      </c>
      <c r="B121" s="69" t="s">
        <v>597</v>
      </c>
      <c r="C121" s="95" t="s">
        <v>598</v>
      </c>
      <c r="D121" s="69" t="s">
        <v>599</v>
      </c>
      <c r="E121" s="71">
        <v>4.2</v>
      </c>
      <c r="F121" s="120">
        <v>4.2</v>
      </c>
      <c r="G121" s="120">
        <v>0</v>
      </c>
      <c r="H121" s="71">
        <v>4.2</v>
      </c>
      <c r="I121" s="120">
        <v>0</v>
      </c>
      <c r="J121" s="120">
        <v>0</v>
      </c>
      <c r="K121" s="120">
        <v>0</v>
      </c>
      <c r="L121" s="120">
        <v>0</v>
      </c>
      <c r="M121" s="82">
        <v>4</v>
      </c>
      <c r="N121" s="82">
        <v>4</v>
      </c>
      <c r="O121" s="8" t="s">
        <v>522</v>
      </c>
      <c r="P121" s="45" t="s">
        <v>427</v>
      </c>
      <c r="Q121" s="45" t="s">
        <v>426</v>
      </c>
      <c r="R121" s="45" t="s">
        <v>432</v>
      </c>
    </row>
    <row r="122" spans="1:18" ht="49.5" x14ac:dyDescent="0.25">
      <c r="A122" s="68" t="s">
        <v>765</v>
      </c>
      <c r="B122" s="69" t="s">
        <v>582</v>
      </c>
      <c r="C122" s="95" t="s">
        <v>585</v>
      </c>
      <c r="D122" s="69" t="s">
        <v>584</v>
      </c>
      <c r="E122" s="71">
        <v>3.9</v>
      </c>
      <c r="F122" s="120">
        <v>3.9</v>
      </c>
      <c r="G122" s="120">
        <v>0</v>
      </c>
      <c r="H122" s="71">
        <v>3.9</v>
      </c>
      <c r="I122" s="120">
        <v>0</v>
      </c>
      <c r="J122" s="120">
        <v>0</v>
      </c>
      <c r="K122" s="120">
        <v>0</v>
      </c>
      <c r="L122" s="120">
        <v>0</v>
      </c>
      <c r="M122" s="82">
        <v>5</v>
      </c>
      <c r="N122" s="82">
        <v>5</v>
      </c>
      <c r="O122" s="8" t="s">
        <v>522</v>
      </c>
      <c r="P122" s="44" t="s">
        <v>427</v>
      </c>
      <c r="Q122" s="44" t="s">
        <v>426</v>
      </c>
      <c r="R122" s="44" t="s">
        <v>430</v>
      </c>
    </row>
    <row r="123" spans="1:18" ht="82.5" x14ac:dyDescent="0.25">
      <c r="A123" s="68" t="s">
        <v>766</v>
      </c>
      <c r="B123" s="69" t="s">
        <v>600</v>
      </c>
      <c r="C123" s="95" t="s">
        <v>601</v>
      </c>
      <c r="D123" s="69" t="s">
        <v>602</v>
      </c>
      <c r="E123" s="71">
        <v>3.1</v>
      </c>
      <c r="F123" s="120">
        <v>3.1</v>
      </c>
      <c r="G123" s="120">
        <v>3.1</v>
      </c>
      <c r="H123" s="71">
        <v>3.1</v>
      </c>
      <c r="I123" s="120">
        <v>0</v>
      </c>
      <c r="J123" s="120">
        <v>0</v>
      </c>
      <c r="K123" s="120">
        <v>0</v>
      </c>
      <c r="L123" s="120">
        <v>0</v>
      </c>
      <c r="M123" s="82">
        <v>3</v>
      </c>
      <c r="N123" s="82">
        <v>3</v>
      </c>
      <c r="O123" s="8" t="s">
        <v>522</v>
      </c>
      <c r="P123" s="7" t="s">
        <v>427</v>
      </c>
      <c r="Q123" s="45" t="s">
        <v>426</v>
      </c>
      <c r="R123" s="45" t="s">
        <v>430</v>
      </c>
    </row>
    <row r="124" spans="1:18" ht="66" x14ac:dyDescent="0.25">
      <c r="A124" s="68" t="s">
        <v>767</v>
      </c>
      <c r="B124" s="69" t="s">
        <v>613</v>
      </c>
      <c r="C124" s="95" t="s">
        <v>614</v>
      </c>
      <c r="D124" s="69" t="s">
        <v>615</v>
      </c>
      <c r="E124" s="71">
        <v>2.99</v>
      </c>
      <c r="F124" s="120">
        <v>2.99</v>
      </c>
      <c r="G124" s="120">
        <v>0</v>
      </c>
      <c r="H124" s="71">
        <v>2.99</v>
      </c>
      <c r="I124" s="120">
        <v>0</v>
      </c>
      <c r="J124" s="120">
        <v>0</v>
      </c>
      <c r="K124" s="120">
        <v>0</v>
      </c>
      <c r="L124" s="120">
        <v>0</v>
      </c>
      <c r="M124" s="82">
        <v>8</v>
      </c>
      <c r="N124" s="82">
        <v>8</v>
      </c>
      <c r="O124" s="8" t="s">
        <v>544</v>
      </c>
      <c r="P124" s="7" t="s">
        <v>427</v>
      </c>
      <c r="Q124" s="45" t="s">
        <v>426</v>
      </c>
      <c r="R124" s="45" t="s">
        <v>432</v>
      </c>
    </row>
    <row r="125" spans="1:18" ht="17.25" x14ac:dyDescent="0.3">
      <c r="A125" s="85"/>
      <c r="B125" s="86" t="s">
        <v>169</v>
      </c>
      <c r="C125" s="85"/>
      <c r="D125" s="85"/>
      <c r="E125" s="87">
        <f>SUM(E108:E124)</f>
        <v>1934.0410000000004</v>
      </c>
      <c r="F125" s="87">
        <f t="shared" ref="F125:N125" si="17">SUM(F108:F124)</f>
        <v>1879.3470000000004</v>
      </c>
      <c r="G125" s="87">
        <f t="shared" si="17"/>
        <v>1819.1570000000002</v>
      </c>
      <c r="H125" s="87">
        <f t="shared" si="17"/>
        <v>1934.0410000000004</v>
      </c>
      <c r="I125" s="87">
        <f t="shared" si="17"/>
        <v>0</v>
      </c>
      <c r="J125" s="87">
        <f t="shared" si="17"/>
        <v>0</v>
      </c>
      <c r="K125" s="87">
        <f t="shared" si="17"/>
        <v>0</v>
      </c>
      <c r="L125" s="87">
        <f t="shared" si="17"/>
        <v>0</v>
      </c>
      <c r="M125" s="88">
        <f t="shared" si="17"/>
        <v>827</v>
      </c>
      <c r="N125" s="88">
        <f t="shared" si="17"/>
        <v>583</v>
      </c>
      <c r="O125" s="56"/>
      <c r="P125" s="6"/>
      <c r="Q125" s="5"/>
      <c r="R125" s="6"/>
    </row>
    <row r="126" spans="1:18" ht="20.25" x14ac:dyDescent="0.3">
      <c r="A126" s="335" t="s">
        <v>1010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7"/>
      <c r="P126" s="44"/>
      <c r="Q126" s="44"/>
      <c r="R126" s="44"/>
    </row>
    <row r="127" spans="1:18" s="49" customFormat="1" ht="82.5" x14ac:dyDescent="0.25">
      <c r="A127" s="68" t="s">
        <v>744</v>
      </c>
      <c r="B127" s="134" t="s">
        <v>845</v>
      </c>
      <c r="C127" s="83" t="s">
        <v>844</v>
      </c>
      <c r="D127" s="226" t="s">
        <v>678</v>
      </c>
      <c r="E127" s="132">
        <v>404</v>
      </c>
      <c r="F127" s="120">
        <v>404</v>
      </c>
      <c r="G127" s="76">
        <v>0</v>
      </c>
      <c r="H127" s="132">
        <v>404</v>
      </c>
      <c r="I127" s="76">
        <v>0</v>
      </c>
      <c r="J127" s="76">
        <v>0</v>
      </c>
      <c r="K127" s="76">
        <v>0</v>
      </c>
      <c r="L127" s="76">
        <v>0</v>
      </c>
      <c r="M127" s="73">
        <v>40</v>
      </c>
      <c r="N127" s="84">
        <v>0</v>
      </c>
      <c r="O127" s="7" t="s">
        <v>677</v>
      </c>
      <c r="P127" s="227" t="s">
        <v>427</v>
      </c>
      <c r="Q127" s="227" t="s">
        <v>433</v>
      </c>
      <c r="R127" s="225" t="s">
        <v>432</v>
      </c>
    </row>
    <row r="128" spans="1:18" s="49" customFormat="1" ht="66" x14ac:dyDescent="0.25">
      <c r="A128" s="68" t="s">
        <v>768</v>
      </c>
      <c r="B128" s="78" t="s">
        <v>829</v>
      </c>
      <c r="C128" s="70" t="s">
        <v>830</v>
      </c>
      <c r="D128" s="78" t="s">
        <v>831</v>
      </c>
      <c r="E128" s="71">
        <v>187.5</v>
      </c>
      <c r="F128" s="71">
        <v>187.5</v>
      </c>
      <c r="G128" s="120">
        <v>0</v>
      </c>
      <c r="H128" s="71">
        <v>187.5</v>
      </c>
      <c r="I128" s="120">
        <v>0</v>
      </c>
      <c r="J128" s="120">
        <v>0</v>
      </c>
      <c r="K128" s="120">
        <v>0</v>
      </c>
      <c r="L128" s="120">
        <v>0</v>
      </c>
      <c r="M128" s="82">
        <v>10</v>
      </c>
      <c r="N128" s="82">
        <v>10</v>
      </c>
      <c r="P128" s="229"/>
    </row>
    <row r="129" spans="1:19" ht="82.5" x14ac:dyDescent="0.25">
      <c r="A129" s="68" t="s">
        <v>985</v>
      </c>
      <c r="B129" s="69" t="s">
        <v>603</v>
      </c>
      <c r="C129" s="95" t="s">
        <v>605</v>
      </c>
      <c r="D129" s="69" t="s">
        <v>604</v>
      </c>
      <c r="E129" s="71">
        <v>177.26900000000001</v>
      </c>
      <c r="F129" s="120">
        <v>177.27</v>
      </c>
      <c r="G129" s="120">
        <v>0</v>
      </c>
      <c r="H129" s="120">
        <v>0</v>
      </c>
      <c r="I129" s="120">
        <v>0</v>
      </c>
      <c r="J129" s="120">
        <v>0</v>
      </c>
      <c r="K129" s="120">
        <v>177.27</v>
      </c>
      <c r="L129" s="120">
        <v>0</v>
      </c>
      <c r="M129" s="82">
        <v>10</v>
      </c>
      <c r="N129" s="82">
        <v>10</v>
      </c>
      <c r="O129" s="7" t="s">
        <v>544</v>
      </c>
      <c r="P129" s="12" t="s">
        <v>612</v>
      </c>
      <c r="Q129" s="12" t="s">
        <v>433</v>
      </c>
      <c r="R129" s="12" t="s">
        <v>425</v>
      </c>
    </row>
    <row r="130" spans="1:19" s="49" customFormat="1" ht="66" x14ac:dyDescent="0.25">
      <c r="A130" s="68" t="s">
        <v>986</v>
      </c>
      <c r="B130" s="69" t="s">
        <v>851</v>
      </c>
      <c r="C130" s="70" t="s">
        <v>847</v>
      </c>
      <c r="D130" s="69" t="s">
        <v>852</v>
      </c>
      <c r="E130" s="71">
        <v>157.06</v>
      </c>
      <c r="F130" s="71">
        <v>157.06</v>
      </c>
      <c r="G130" s="120">
        <v>0</v>
      </c>
      <c r="H130" s="120">
        <v>0</v>
      </c>
      <c r="I130" s="120">
        <v>0</v>
      </c>
      <c r="J130" s="120">
        <f>E130*0.05</f>
        <v>7.8530000000000006</v>
      </c>
      <c r="K130" s="120">
        <f>E130-J130</f>
        <v>149.20699999999999</v>
      </c>
      <c r="L130" s="120">
        <v>0</v>
      </c>
      <c r="M130" s="82">
        <v>10</v>
      </c>
      <c r="N130" s="82">
        <v>10</v>
      </c>
      <c r="P130" s="229"/>
    </row>
    <row r="131" spans="1:19" s="49" customFormat="1" ht="82.5" x14ac:dyDescent="0.25">
      <c r="A131" s="68" t="s">
        <v>769</v>
      </c>
      <c r="B131" s="69" t="s">
        <v>838</v>
      </c>
      <c r="C131" s="70" t="s">
        <v>828</v>
      </c>
      <c r="D131" s="78" t="s">
        <v>827</v>
      </c>
      <c r="E131" s="71">
        <v>140</v>
      </c>
      <c r="F131" s="71">
        <v>140</v>
      </c>
      <c r="G131" s="120">
        <v>0</v>
      </c>
      <c r="H131" s="71">
        <v>140</v>
      </c>
      <c r="I131" s="120">
        <v>0</v>
      </c>
      <c r="J131" s="120">
        <v>0</v>
      </c>
      <c r="K131" s="120">
        <v>0</v>
      </c>
      <c r="L131" s="120">
        <v>0</v>
      </c>
      <c r="M131" s="82">
        <v>10</v>
      </c>
      <c r="N131" s="82">
        <v>10</v>
      </c>
      <c r="P131" s="229"/>
    </row>
    <row r="132" spans="1:19" s="228" customFormat="1" ht="82.5" x14ac:dyDescent="0.25">
      <c r="A132" s="133" t="s">
        <v>987</v>
      </c>
      <c r="B132" s="69" t="s">
        <v>839</v>
      </c>
      <c r="C132" s="83" t="s">
        <v>589</v>
      </c>
      <c r="D132" s="69" t="s">
        <v>840</v>
      </c>
      <c r="E132" s="114">
        <v>129</v>
      </c>
      <c r="F132" s="114">
        <v>129</v>
      </c>
      <c r="G132" s="76">
        <v>0</v>
      </c>
      <c r="H132" s="114">
        <v>129</v>
      </c>
      <c r="I132" s="76">
        <v>0</v>
      </c>
      <c r="J132" s="76">
        <v>0</v>
      </c>
      <c r="K132" s="76">
        <v>0</v>
      </c>
      <c r="L132" s="76">
        <v>0</v>
      </c>
      <c r="M132" s="82">
        <v>10</v>
      </c>
      <c r="N132" s="82">
        <v>10</v>
      </c>
      <c r="O132" s="13"/>
      <c r="P132" s="225"/>
      <c r="Q132" s="225"/>
      <c r="R132" s="225"/>
    </row>
    <row r="133" spans="1:19" s="228" customFormat="1" ht="82.5" x14ac:dyDescent="0.25">
      <c r="A133" s="133" t="s">
        <v>988</v>
      </c>
      <c r="B133" s="69" t="s">
        <v>841</v>
      </c>
      <c r="C133" s="83" t="s">
        <v>589</v>
      </c>
      <c r="D133" s="69" t="s">
        <v>840</v>
      </c>
      <c r="E133" s="114">
        <v>129</v>
      </c>
      <c r="F133" s="114">
        <v>129</v>
      </c>
      <c r="G133" s="76">
        <v>0</v>
      </c>
      <c r="H133" s="114">
        <v>129</v>
      </c>
      <c r="I133" s="76">
        <v>0</v>
      </c>
      <c r="J133" s="76">
        <v>0</v>
      </c>
      <c r="K133" s="76">
        <v>0</v>
      </c>
      <c r="L133" s="76">
        <v>0</v>
      </c>
      <c r="M133" s="82">
        <v>10</v>
      </c>
      <c r="N133" s="82">
        <v>10</v>
      </c>
      <c r="O133" s="13"/>
      <c r="P133" s="225"/>
      <c r="Q133" s="225"/>
      <c r="R133" s="225"/>
    </row>
    <row r="134" spans="1:19" s="49" customFormat="1" ht="49.5" x14ac:dyDescent="0.25">
      <c r="A134" s="133" t="s">
        <v>989</v>
      </c>
      <c r="B134" s="69" t="s">
        <v>856</v>
      </c>
      <c r="C134" s="70" t="s">
        <v>858</v>
      </c>
      <c r="D134" s="69" t="s">
        <v>857</v>
      </c>
      <c r="E134" s="71">
        <v>78.44</v>
      </c>
      <c r="F134" s="71">
        <v>78.44</v>
      </c>
      <c r="G134" s="76">
        <v>0</v>
      </c>
      <c r="H134" s="76">
        <v>0</v>
      </c>
      <c r="I134" s="76">
        <v>0</v>
      </c>
      <c r="J134" s="120">
        <f>E134*0.05</f>
        <v>3.9220000000000002</v>
      </c>
      <c r="K134" s="120">
        <f>E134-J134</f>
        <v>74.518000000000001</v>
      </c>
      <c r="L134" s="76">
        <v>0</v>
      </c>
      <c r="M134" s="82">
        <v>10</v>
      </c>
      <c r="N134" s="82">
        <v>10</v>
      </c>
      <c r="P134" s="229"/>
    </row>
    <row r="135" spans="1:19" s="49" customFormat="1" ht="49.5" x14ac:dyDescent="0.25">
      <c r="A135" s="133" t="s">
        <v>990</v>
      </c>
      <c r="B135" s="69" t="s">
        <v>859</v>
      </c>
      <c r="C135" s="70" t="s">
        <v>858</v>
      </c>
      <c r="D135" s="69" t="s">
        <v>860</v>
      </c>
      <c r="E135" s="71">
        <v>77.7</v>
      </c>
      <c r="F135" s="71">
        <v>77.7</v>
      </c>
      <c r="G135" s="76">
        <v>0</v>
      </c>
      <c r="H135" s="76">
        <v>0</v>
      </c>
      <c r="I135" s="76">
        <v>0</v>
      </c>
      <c r="J135" s="120">
        <f t="shared" ref="J135:J136" si="18">E135*0.05</f>
        <v>3.8850000000000002</v>
      </c>
      <c r="K135" s="120">
        <f t="shared" ref="K135:K136" si="19">E135-J135</f>
        <v>73.814999999999998</v>
      </c>
      <c r="L135" s="76">
        <v>0</v>
      </c>
      <c r="M135" s="82">
        <v>10</v>
      </c>
      <c r="N135" s="82">
        <v>10</v>
      </c>
      <c r="P135" s="229"/>
    </row>
    <row r="136" spans="1:19" s="49" customFormat="1" ht="33" x14ac:dyDescent="0.25">
      <c r="A136" s="133" t="s">
        <v>991</v>
      </c>
      <c r="B136" s="69" t="s">
        <v>861</v>
      </c>
      <c r="C136" s="70" t="s">
        <v>863</v>
      </c>
      <c r="D136" s="69" t="s">
        <v>862</v>
      </c>
      <c r="E136" s="71">
        <v>70.099999999999994</v>
      </c>
      <c r="F136" s="71">
        <v>70.099999999999994</v>
      </c>
      <c r="G136" s="76">
        <v>0</v>
      </c>
      <c r="H136" s="76">
        <v>0</v>
      </c>
      <c r="I136" s="76">
        <v>0</v>
      </c>
      <c r="J136" s="120">
        <f t="shared" si="18"/>
        <v>3.5049999999999999</v>
      </c>
      <c r="K136" s="120">
        <f t="shared" si="19"/>
        <v>66.594999999999999</v>
      </c>
      <c r="L136" s="76">
        <v>0</v>
      </c>
      <c r="M136" s="82">
        <v>10</v>
      </c>
      <c r="N136" s="82">
        <v>10</v>
      </c>
      <c r="P136" s="229"/>
    </row>
    <row r="137" spans="1:19" s="49" customFormat="1" ht="33" x14ac:dyDescent="0.25">
      <c r="A137" s="133" t="s">
        <v>992</v>
      </c>
      <c r="B137" s="69" t="s">
        <v>853</v>
      </c>
      <c r="C137" s="70" t="s">
        <v>855</v>
      </c>
      <c r="D137" s="69" t="s">
        <v>854</v>
      </c>
      <c r="E137" s="71">
        <v>66.86</v>
      </c>
      <c r="F137" s="71">
        <v>66.86</v>
      </c>
      <c r="G137" s="76">
        <v>0</v>
      </c>
      <c r="H137" s="76">
        <v>0</v>
      </c>
      <c r="I137" s="76">
        <v>0</v>
      </c>
      <c r="J137" s="120">
        <f t="shared" ref="J137" si="20">E137*0.05</f>
        <v>3.343</v>
      </c>
      <c r="K137" s="120">
        <f t="shared" ref="K137" si="21">E137-J137</f>
        <v>63.516999999999996</v>
      </c>
      <c r="L137" s="120">
        <v>0</v>
      </c>
      <c r="M137" s="82">
        <v>10</v>
      </c>
      <c r="N137" s="82">
        <v>10</v>
      </c>
      <c r="P137" s="229"/>
    </row>
    <row r="138" spans="1:19" s="49" customFormat="1" ht="66" x14ac:dyDescent="0.25">
      <c r="A138" s="133" t="s">
        <v>993</v>
      </c>
      <c r="B138" s="78" t="s">
        <v>842</v>
      </c>
      <c r="C138" s="70" t="s">
        <v>1018</v>
      </c>
      <c r="D138" s="69" t="s">
        <v>843</v>
      </c>
      <c r="E138" s="71">
        <v>60</v>
      </c>
      <c r="F138" s="71">
        <v>60</v>
      </c>
      <c r="G138" s="120">
        <v>0</v>
      </c>
      <c r="H138" s="71">
        <v>60</v>
      </c>
      <c r="I138" s="120">
        <v>0</v>
      </c>
      <c r="J138" s="120">
        <v>0</v>
      </c>
      <c r="K138" s="120">
        <v>0</v>
      </c>
      <c r="L138" s="120">
        <v>0</v>
      </c>
      <c r="M138" s="82">
        <v>10</v>
      </c>
      <c r="N138" s="82">
        <v>10</v>
      </c>
      <c r="P138" s="229"/>
    </row>
    <row r="139" spans="1:19" s="49" customFormat="1" ht="66" x14ac:dyDescent="0.25">
      <c r="A139" s="133" t="s">
        <v>994</v>
      </c>
      <c r="B139" s="69" t="s">
        <v>846</v>
      </c>
      <c r="C139" s="70" t="s">
        <v>847</v>
      </c>
      <c r="D139" s="69" t="s">
        <v>848</v>
      </c>
      <c r="E139" s="71">
        <v>59.25</v>
      </c>
      <c r="F139" s="71">
        <v>59.25</v>
      </c>
      <c r="G139" s="120">
        <v>0</v>
      </c>
      <c r="H139" s="71">
        <v>59.25</v>
      </c>
      <c r="I139" s="120">
        <v>0</v>
      </c>
      <c r="J139" s="120">
        <v>0</v>
      </c>
      <c r="K139" s="120">
        <v>0</v>
      </c>
      <c r="L139" s="120">
        <v>0</v>
      </c>
      <c r="M139" s="82">
        <v>10</v>
      </c>
      <c r="N139" s="82">
        <v>10</v>
      </c>
      <c r="P139" s="229"/>
    </row>
    <row r="140" spans="1:19" s="49" customFormat="1" ht="66" x14ac:dyDescent="0.25">
      <c r="A140" s="133" t="s">
        <v>995</v>
      </c>
      <c r="B140" s="69" t="s">
        <v>849</v>
      </c>
      <c r="C140" s="70" t="s">
        <v>847</v>
      </c>
      <c r="D140" s="69" t="s">
        <v>850</v>
      </c>
      <c r="E140" s="71">
        <v>58.56</v>
      </c>
      <c r="F140" s="71">
        <v>58.56</v>
      </c>
      <c r="G140" s="120">
        <v>0</v>
      </c>
      <c r="H140" s="71">
        <v>58.56</v>
      </c>
      <c r="I140" s="120">
        <v>0</v>
      </c>
      <c r="J140" s="120">
        <v>0</v>
      </c>
      <c r="K140" s="120">
        <v>0</v>
      </c>
      <c r="L140" s="120">
        <v>0</v>
      </c>
      <c r="M140" s="82">
        <v>10</v>
      </c>
      <c r="N140" s="82">
        <v>10</v>
      </c>
      <c r="P140" s="229"/>
    </row>
    <row r="141" spans="1:19" ht="17.25" x14ac:dyDescent="0.3">
      <c r="A141" s="85"/>
      <c r="B141" s="86" t="s">
        <v>169</v>
      </c>
      <c r="C141" s="85"/>
      <c r="D141" s="85"/>
      <c r="E141" s="87">
        <f t="shared" ref="E141:N141" si="22">SUM(E127:E140)</f>
        <v>1794.7389999999998</v>
      </c>
      <c r="F141" s="87">
        <f t="shared" si="22"/>
        <v>1794.7399999999998</v>
      </c>
      <c r="G141" s="87">
        <f t="shared" si="22"/>
        <v>0</v>
      </c>
      <c r="H141" s="87">
        <f t="shared" si="22"/>
        <v>1167.31</v>
      </c>
      <c r="I141" s="87">
        <f t="shared" si="22"/>
        <v>0</v>
      </c>
      <c r="J141" s="87">
        <f t="shared" si="22"/>
        <v>22.507999999999999</v>
      </c>
      <c r="K141" s="87">
        <f t="shared" si="22"/>
        <v>604.92200000000003</v>
      </c>
      <c r="L141" s="87">
        <f t="shared" si="22"/>
        <v>0</v>
      </c>
      <c r="M141" s="88">
        <f t="shared" si="22"/>
        <v>170</v>
      </c>
      <c r="N141" s="88">
        <f t="shared" si="22"/>
        <v>130</v>
      </c>
      <c r="O141" s="56"/>
      <c r="P141" s="6"/>
      <c r="Q141" s="5"/>
      <c r="R141" s="6"/>
    </row>
    <row r="142" spans="1:19" ht="20.25" x14ac:dyDescent="0.3">
      <c r="A142" s="335" t="s">
        <v>1011</v>
      </c>
      <c r="B142" s="336"/>
      <c r="C142" s="336"/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7"/>
      <c r="P142" s="44"/>
      <c r="Q142" s="44"/>
      <c r="R142" s="44"/>
    </row>
    <row r="143" spans="1:19" ht="105" x14ac:dyDescent="0.25">
      <c r="A143" s="68" t="s">
        <v>745</v>
      </c>
      <c r="B143" s="92" t="s">
        <v>176</v>
      </c>
      <c r="C143" s="96" t="s">
        <v>177</v>
      </c>
      <c r="D143" s="98" t="s">
        <v>781</v>
      </c>
      <c r="E143" s="160">
        <v>3114.9079999999999</v>
      </c>
      <c r="F143" s="97">
        <v>1593.51</v>
      </c>
      <c r="G143" s="97">
        <v>1593.51</v>
      </c>
      <c r="H143" s="161">
        <v>158.11300000000003</v>
      </c>
      <c r="I143" s="160">
        <v>2863.9569999999999</v>
      </c>
      <c r="J143" s="160">
        <v>92.837999999999994</v>
      </c>
      <c r="K143" s="120">
        <v>0</v>
      </c>
      <c r="L143" s="120">
        <v>0</v>
      </c>
      <c r="M143" s="93">
        <v>700</v>
      </c>
      <c r="N143" s="94">
        <v>250</v>
      </c>
      <c r="O143" s="14" t="s">
        <v>178</v>
      </c>
      <c r="P143" s="6" t="s">
        <v>438</v>
      </c>
      <c r="Q143" s="6" t="s">
        <v>429</v>
      </c>
      <c r="R143" s="12" t="s">
        <v>432</v>
      </c>
      <c r="S143" s="17" t="s">
        <v>439</v>
      </c>
    </row>
    <row r="144" spans="1:19" ht="82.5" x14ac:dyDescent="0.25">
      <c r="A144" s="68" t="s">
        <v>1068</v>
      </c>
      <c r="B144" s="81" t="s">
        <v>210</v>
      </c>
      <c r="C144" s="82" t="s">
        <v>211</v>
      </c>
      <c r="D144" s="81" t="s">
        <v>617</v>
      </c>
      <c r="E144" s="255">
        <v>120</v>
      </c>
      <c r="F144" s="76">
        <v>120</v>
      </c>
      <c r="G144" s="76">
        <v>0</v>
      </c>
      <c r="H144" s="71">
        <v>120</v>
      </c>
      <c r="I144" s="76">
        <v>0</v>
      </c>
      <c r="J144" s="76">
        <v>0</v>
      </c>
      <c r="K144" s="76">
        <v>0</v>
      </c>
      <c r="L144" s="76">
        <v>0</v>
      </c>
      <c r="M144" s="129">
        <v>30</v>
      </c>
      <c r="N144" s="121">
        <v>9</v>
      </c>
      <c r="O144" s="7" t="s">
        <v>575</v>
      </c>
      <c r="P144" s="6" t="s">
        <v>427</v>
      </c>
      <c r="Q144" s="6" t="s">
        <v>429</v>
      </c>
      <c r="R144" s="6" t="s">
        <v>425</v>
      </c>
    </row>
    <row r="145" spans="1:19" ht="17.25" x14ac:dyDescent="0.3">
      <c r="A145" s="85"/>
      <c r="B145" s="86" t="s">
        <v>169</v>
      </c>
      <c r="C145" s="85"/>
      <c r="D145" s="85"/>
      <c r="E145" s="87">
        <f t="shared" ref="E145:N145" si="23">E143</f>
        <v>3114.9079999999999</v>
      </c>
      <c r="F145" s="87">
        <f t="shared" si="23"/>
        <v>1593.51</v>
      </c>
      <c r="G145" s="87">
        <f t="shared" si="23"/>
        <v>1593.51</v>
      </c>
      <c r="H145" s="87">
        <f t="shared" si="23"/>
        <v>158.11300000000003</v>
      </c>
      <c r="I145" s="87">
        <f t="shared" si="23"/>
        <v>2863.9569999999999</v>
      </c>
      <c r="J145" s="87">
        <f t="shared" si="23"/>
        <v>92.837999999999994</v>
      </c>
      <c r="K145" s="87">
        <f t="shared" si="23"/>
        <v>0</v>
      </c>
      <c r="L145" s="87">
        <f t="shared" si="23"/>
        <v>0</v>
      </c>
      <c r="M145" s="88">
        <f t="shared" si="23"/>
        <v>700</v>
      </c>
      <c r="N145" s="88">
        <f t="shared" si="23"/>
        <v>250</v>
      </c>
      <c r="O145" s="56"/>
      <c r="P145" s="6"/>
      <c r="Q145" s="5"/>
      <c r="R145" s="6"/>
    </row>
    <row r="146" spans="1:19" ht="20.25" x14ac:dyDescent="0.3">
      <c r="A146" s="335" t="s">
        <v>1012</v>
      </c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7"/>
      <c r="P146" s="44"/>
      <c r="Q146" s="44"/>
      <c r="R146" s="44"/>
    </row>
    <row r="147" spans="1:19" s="49" customFormat="1" ht="99" x14ac:dyDescent="0.25">
      <c r="A147" s="106" t="s">
        <v>746</v>
      </c>
      <c r="B147" s="130" t="s">
        <v>35</v>
      </c>
      <c r="C147" s="82" t="s">
        <v>28</v>
      </c>
      <c r="D147" s="81" t="s">
        <v>36</v>
      </c>
      <c r="E147" s="71">
        <v>722</v>
      </c>
      <c r="F147" s="71">
        <v>722</v>
      </c>
      <c r="G147" s="71">
        <v>722</v>
      </c>
      <c r="H147" s="114">
        <v>169.45</v>
      </c>
      <c r="I147" s="131">
        <v>400</v>
      </c>
      <c r="J147" s="132">
        <v>0</v>
      </c>
      <c r="K147" s="132">
        <v>0</v>
      </c>
      <c r="L147" s="132">
        <v>0</v>
      </c>
      <c r="M147" s="73">
        <v>42</v>
      </c>
      <c r="N147" s="73">
        <v>14</v>
      </c>
      <c r="O147" s="46" t="s">
        <v>22</v>
      </c>
      <c r="P147" s="47" t="s">
        <v>438</v>
      </c>
      <c r="Q147" s="47" t="s">
        <v>435</v>
      </c>
      <c r="R147" s="47" t="s">
        <v>430</v>
      </c>
      <c r="S147" s="48" t="s">
        <v>439</v>
      </c>
    </row>
    <row r="148" spans="1:19" ht="42" customHeight="1" x14ac:dyDescent="0.25">
      <c r="A148" s="68" t="s">
        <v>770</v>
      </c>
      <c r="B148" s="81" t="s">
        <v>500</v>
      </c>
      <c r="C148" s="82" t="s">
        <v>503</v>
      </c>
      <c r="D148" s="81" t="s">
        <v>504</v>
      </c>
      <c r="E148" s="71">
        <v>61.3</v>
      </c>
      <c r="F148" s="76">
        <v>61.3</v>
      </c>
      <c r="G148" s="76">
        <v>0</v>
      </c>
      <c r="H148" s="71">
        <v>61.3</v>
      </c>
      <c r="I148" s="76">
        <v>0</v>
      </c>
      <c r="J148" s="76">
        <v>0</v>
      </c>
      <c r="K148" s="76">
        <v>0</v>
      </c>
      <c r="L148" s="76">
        <v>0</v>
      </c>
      <c r="M148" s="82">
        <v>7</v>
      </c>
      <c r="N148" s="121">
        <v>7</v>
      </c>
      <c r="O148" s="7" t="s">
        <v>498</v>
      </c>
      <c r="P148" s="39" t="s">
        <v>492</v>
      </c>
      <c r="Q148" s="40" t="s">
        <v>435</v>
      </c>
      <c r="R148" s="40" t="s">
        <v>425</v>
      </c>
    </row>
    <row r="149" spans="1:19" s="30" customFormat="1" ht="82.5" x14ac:dyDescent="0.25">
      <c r="A149" s="91" t="s">
        <v>771</v>
      </c>
      <c r="B149" s="127" t="s">
        <v>609</v>
      </c>
      <c r="C149" s="83" t="s">
        <v>610</v>
      </c>
      <c r="D149" s="69" t="s">
        <v>611</v>
      </c>
      <c r="E149" s="114">
        <v>6.9</v>
      </c>
      <c r="F149" s="120">
        <v>6.9</v>
      </c>
      <c r="G149" s="120">
        <v>0</v>
      </c>
      <c r="H149" s="114">
        <v>6.9</v>
      </c>
      <c r="I149" s="120">
        <v>0</v>
      </c>
      <c r="J149" s="120">
        <v>0</v>
      </c>
      <c r="K149" s="120">
        <v>0</v>
      </c>
      <c r="L149" s="120">
        <v>0</v>
      </c>
      <c r="M149" s="83">
        <v>10</v>
      </c>
      <c r="N149" s="83">
        <v>10</v>
      </c>
      <c r="O149" s="7" t="s">
        <v>544</v>
      </c>
      <c r="P149" s="5" t="s">
        <v>427</v>
      </c>
      <c r="Q149" s="5" t="s">
        <v>435</v>
      </c>
      <c r="R149" s="5" t="s">
        <v>425</v>
      </c>
    </row>
    <row r="150" spans="1:19" ht="49.5" x14ac:dyDescent="0.25">
      <c r="A150" s="91" t="s">
        <v>772</v>
      </c>
      <c r="B150" s="69" t="s">
        <v>570</v>
      </c>
      <c r="C150" s="95" t="s">
        <v>572</v>
      </c>
      <c r="D150" s="69" t="s">
        <v>571</v>
      </c>
      <c r="E150" s="71">
        <v>2.6</v>
      </c>
      <c r="F150" s="120">
        <v>2.6</v>
      </c>
      <c r="G150" s="120">
        <v>0</v>
      </c>
      <c r="H150" s="71">
        <v>2.6</v>
      </c>
      <c r="I150" s="120">
        <v>0</v>
      </c>
      <c r="J150" s="120">
        <v>0</v>
      </c>
      <c r="K150" s="120">
        <v>0</v>
      </c>
      <c r="L150" s="120">
        <v>0</v>
      </c>
      <c r="M150" s="82">
        <v>5</v>
      </c>
      <c r="N150" s="82">
        <v>5</v>
      </c>
      <c r="O150" s="7" t="s">
        <v>453</v>
      </c>
      <c r="P150" s="44" t="s">
        <v>427</v>
      </c>
      <c r="Q150" s="44" t="s">
        <v>435</v>
      </c>
      <c r="R150" s="44" t="s">
        <v>432</v>
      </c>
    </row>
    <row r="151" spans="1:19" ht="17.25" x14ac:dyDescent="0.3">
      <c r="A151" s="85"/>
      <c r="B151" s="86" t="s">
        <v>169</v>
      </c>
      <c r="C151" s="85"/>
      <c r="D151" s="85"/>
      <c r="E151" s="87">
        <f t="shared" ref="E151:N151" si="24">SUM(E147:E150)</f>
        <v>792.8</v>
      </c>
      <c r="F151" s="87">
        <f t="shared" si="24"/>
        <v>792.8</v>
      </c>
      <c r="G151" s="87">
        <f t="shared" si="24"/>
        <v>722</v>
      </c>
      <c r="H151" s="87">
        <f t="shared" si="24"/>
        <v>240.25</v>
      </c>
      <c r="I151" s="87">
        <f t="shared" si="24"/>
        <v>400</v>
      </c>
      <c r="J151" s="87">
        <f t="shared" si="24"/>
        <v>0</v>
      </c>
      <c r="K151" s="87">
        <f t="shared" si="24"/>
        <v>0</v>
      </c>
      <c r="L151" s="87">
        <f t="shared" si="24"/>
        <v>0</v>
      </c>
      <c r="M151" s="88">
        <f t="shared" si="24"/>
        <v>64</v>
      </c>
      <c r="N151" s="88">
        <f t="shared" si="24"/>
        <v>36</v>
      </c>
      <c r="O151" s="56"/>
      <c r="P151" s="6"/>
      <c r="Q151" s="5"/>
      <c r="R151" s="6"/>
    </row>
    <row r="152" spans="1:19" ht="20.25" x14ac:dyDescent="0.3">
      <c r="A152" s="335" t="s">
        <v>1013</v>
      </c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7"/>
      <c r="P152" s="44"/>
      <c r="Q152" s="44"/>
      <c r="R152" s="44"/>
    </row>
    <row r="153" spans="1:19" ht="60" x14ac:dyDescent="0.25">
      <c r="A153" s="10" t="s">
        <v>747</v>
      </c>
      <c r="B153" s="15" t="s">
        <v>1196</v>
      </c>
      <c r="C153" s="21" t="s">
        <v>49</v>
      </c>
      <c r="D153" s="16" t="s">
        <v>50</v>
      </c>
      <c r="E153" s="20">
        <v>60</v>
      </c>
      <c r="F153" s="23">
        <v>60</v>
      </c>
      <c r="G153" s="9">
        <v>0</v>
      </c>
      <c r="H153" s="19">
        <v>220</v>
      </c>
      <c r="I153" s="9">
        <v>0</v>
      </c>
      <c r="J153" s="9">
        <v>0</v>
      </c>
      <c r="K153" s="9">
        <v>0</v>
      </c>
      <c r="L153" s="9">
        <v>0</v>
      </c>
      <c r="M153" s="5">
        <v>223</v>
      </c>
      <c r="N153" s="5">
        <v>223</v>
      </c>
      <c r="O153" s="18" t="s">
        <v>445</v>
      </c>
      <c r="P153" s="6" t="s">
        <v>427</v>
      </c>
      <c r="Q153" s="6" t="s">
        <v>440</v>
      </c>
      <c r="R153" s="6" t="s">
        <v>432</v>
      </c>
    </row>
    <row r="154" spans="1:19" x14ac:dyDescent="0.25">
      <c r="A154" s="56"/>
      <c r="B154" s="57" t="s">
        <v>169</v>
      </c>
      <c r="C154" s="56"/>
      <c r="D154" s="56"/>
      <c r="E154" s="58">
        <f>SUM(E152:E153)</f>
        <v>60</v>
      </c>
      <c r="F154" s="58">
        <f t="shared" ref="F154" si="25">SUM(F152:F153)</f>
        <v>60</v>
      </c>
      <c r="G154" s="58">
        <f t="shared" ref="G154" si="26">SUM(G152:G153)</f>
        <v>0</v>
      </c>
      <c r="H154" s="58">
        <f t="shared" ref="H154" si="27">SUM(H152:H153)</f>
        <v>220</v>
      </c>
      <c r="I154" s="58">
        <f t="shared" ref="I154" si="28">SUM(I152:I153)</f>
        <v>0</v>
      </c>
      <c r="J154" s="58">
        <f t="shared" ref="J154" si="29">SUM(J152:J153)</f>
        <v>0</v>
      </c>
      <c r="K154" s="58">
        <f t="shared" ref="K154" si="30">SUM(K152:K153)</f>
        <v>0</v>
      </c>
      <c r="L154" s="58">
        <f t="shared" ref="L154" si="31">SUM(L152:L153)</f>
        <v>0</v>
      </c>
      <c r="M154" s="59">
        <f t="shared" ref="M154" si="32">SUM(M152:M153)</f>
        <v>223</v>
      </c>
      <c r="N154" s="59">
        <f t="shared" ref="N154" si="33">SUM(N152:N153)</f>
        <v>223</v>
      </c>
      <c r="O154" s="56"/>
      <c r="P154" s="6"/>
      <c r="Q154" s="5"/>
      <c r="R154" s="6"/>
    </row>
    <row r="155" spans="1:19" ht="20.25" x14ac:dyDescent="0.3">
      <c r="A155" s="335" t="s">
        <v>1014</v>
      </c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7"/>
      <c r="P155" s="44"/>
      <c r="Q155" s="44"/>
      <c r="R155" s="44"/>
    </row>
    <row r="156" spans="1:19" s="66" customFormat="1" ht="99" x14ac:dyDescent="0.25">
      <c r="A156" s="133" t="s">
        <v>748</v>
      </c>
      <c r="B156" s="98" t="s">
        <v>591</v>
      </c>
      <c r="C156" s="95" t="s">
        <v>592</v>
      </c>
      <c r="D156" s="127" t="s">
        <v>593</v>
      </c>
      <c r="E156" s="131">
        <v>513</v>
      </c>
      <c r="F156" s="120">
        <v>513</v>
      </c>
      <c r="G156" s="120">
        <v>0</v>
      </c>
      <c r="H156" s="120">
        <v>0</v>
      </c>
      <c r="I156" s="120">
        <v>0</v>
      </c>
      <c r="J156" s="120">
        <v>0</v>
      </c>
      <c r="K156" s="131">
        <v>513</v>
      </c>
      <c r="L156" s="120">
        <v>0</v>
      </c>
      <c r="M156" s="84">
        <v>30</v>
      </c>
      <c r="N156" s="84">
        <v>30</v>
      </c>
      <c r="O156" s="13" t="s">
        <v>590</v>
      </c>
      <c r="P156" s="12" t="s">
        <v>594</v>
      </c>
      <c r="Q156" s="12" t="s">
        <v>436</v>
      </c>
      <c r="R156" s="12" t="s">
        <v>432</v>
      </c>
    </row>
    <row r="157" spans="1:19" ht="82.5" x14ac:dyDescent="0.25">
      <c r="A157" s="68" t="s">
        <v>749</v>
      </c>
      <c r="B157" s="78" t="s">
        <v>446</v>
      </c>
      <c r="C157" s="95" t="s">
        <v>573</v>
      </c>
      <c r="D157" s="69" t="s">
        <v>574</v>
      </c>
      <c r="E157" s="71">
        <v>352.101</v>
      </c>
      <c r="F157" s="120">
        <v>352.1</v>
      </c>
      <c r="G157" s="120">
        <v>0</v>
      </c>
      <c r="H157" s="71">
        <v>425</v>
      </c>
      <c r="I157" s="120">
        <v>0</v>
      </c>
      <c r="J157" s="120">
        <v>0</v>
      </c>
      <c r="K157" s="120">
        <v>0</v>
      </c>
      <c r="L157" s="120">
        <v>0</v>
      </c>
      <c r="M157" s="82">
        <v>80</v>
      </c>
      <c r="N157" s="82">
        <v>80</v>
      </c>
      <c r="O157" s="18" t="s">
        <v>445</v>
      </c>
      <c r="P157" s="6" t="s">
        <v>431</v>
      </c>
      <c r="Q157" s="6" t="s">
        <v>436</v>
      </c>
      <c r="R157" s="24" t="s">
        <v>432</v>
      </c>
    </row>
    <row r="158" spans="1:19" ht="49.5" x14ac:dyDescent="0.25">
      <c r="A158" s="68" t="s">
        <v>750</v>
      </c>
      <c r="B158" s="134" t="s">
        <v>596</v>
      </c>
      <c r="C158" s="95" t="s">
        <v>550</v>
      </c>
      <c r="D158" s="135" t="s">
        <v>551</v>
      </c>
      <c r="E158" s="71">
        <v>147.10300000000001</v>
      </c>
      <c r="F158" s="120">
        <v>147.10300000000001</v>
      </c>
      <c r="G158" s="120">
        <v>0</v>
      </c>
      <c r="H158" s="71">
        <v>147.10300000000001</v>
      </c>
      <c r="I158" s="120">
        <v>0</v>
      </c>
      <c r="J158" s="120">
        <v>0</v>
      </c>
      <c r="K158" s="120">
        <v>0</v>
      </c>
      <c r="L158" s="120">
        <v>0</v>
      </c>
      <c r="M158" s="82">
        <v>20</v>
      </c>
      <c r="N158" s="82">
        <v>20</v>
      </c>
      <c r="O158" s="7" t="s">
        <v>544</v>
      </c>
      <c r="P158" s="44" t="s">
        <v>427</v>
      </c>
      <c r="Q158" s="44" t="s">
        <v>436</v>
      </c>
      <c r="R158" s="44" t="s">
        <v>432</v>
      </c>
    </row>
    <row r="159" spans="1:19" ht="49.5" x14ac:dyDescent="0.25">
      <c r="A159" s="68" t="s">
        <v>751</v>
      </c>
      <c r="B159" s="134" t="s">
        <v>547</v>
      </c>
      <c r="C159" s="95" t="s">
        <v>549</v>
      </c>
      <c r="D159" s="135" t="s">
        <v>548</v>
      </c>
      <c r="E159" s="71">
        <v>135.1</v>
      </c>
      <c r="F159" s="120">
        <v>135.1</v>
      </c>
      <c r="G159" s="120">
        <v>0</v>
      </c>
      <c r="H159" s="71">
        <v>135.1</v>
      </c>
      <c r="I159" s="120">
        <v>0</v>
      </c>
      <c r="J159" s="120">
        <v>0</v>
      </c>
      <c r="K159" s="120">
        <v>0</v>
      </c>
      <c r="L159" s="120">
        <v>0</v>
      </c>
      <c r="M159" s="82">
        <v>20</v>
      </c>
      <c r="N159" s="82">
        <v>20</v>
      </c>
      <c r="O159" s="7" t="s">
        <v>544</v>
      </c>
      <c r="P159" s="44" t="s">
        <v>427</v>
      </c>
      <c r="Q159" s="44" t="s">
        <v>436</v>
      </c>
      <c r="R159" s="44" t="s">
        <v>428</v>
      </c>
    </row>
    <row r="160" spans="1:19" ht="49.5" x14ac:dyDescent="0.25">
      <c r="A160" s="68" t="s">
        <v>773</v>
      </c>
      <c r="B160" s="134" t="s">
        <v>543</v>
      </c>
      <c r="C160" s="95" t="s">
        <v>546</v>
      </c>
      <c r="D160" s="135" t="s">
        <v>545</v>
      </c>
      <c r="E160" s="71">
        <v>134.565</v>
      </c>
      <c r="F160" s="120">
        <v>134.57</v>
      </c>
      <c r="G160" s="120">
        <v>0</v>
      </c>
      <c r="H160" s="71">
        <v>134.565</v>
      </c>
      <c r="I160" s="120">
        <v>0</v>
      </c>
      <c r="J160" s="120">
        <v>0</v>
      </c>
      <c r="K160" s="120">
        <v>0</v>
      </c>
      <c r="L160" s="120">
        <v>0</v>
      </c>
      <c r="M160" s="82">
        <v>70</v>
      </c>
      <c r="N160" s="82">
        <v>70</v>
      </c>
      <c r="O160" s="7" t="s">
        <v>544</v>
      </c>
      <c r="P160" s="44" t="s">
        <v>427</v>
      </c>
      <c r="Q160" s="44" t="s">
        <v>436</v>
      </c>
      <c r="R160" s="44" t="s">
        <v>425</v>
      </c>
    </row>
    <row r="161" spans="1:19" ht="49.5" x14ac:dyDescent="0.25">
      <c r="A161" s="68" t="s">
        <v>774</v>
      </c>
      <c r="B161" s="134" t="s">
        <v>540</v>
      </c>
      <c r="C161" s="95" t="s">
        <v>541</v>
      </c>
      <c r="D161" s="135" t="s">
        <v>542</v>
      </c>
      <c r="E161" s="71">
        <v>86.438000000000002</v>
      </c>
      <c r="F161" s="120">
        <v>86.44</v>
      </c>
      <c r="G161" s="120">
        <v>0</v>
      </c>
      <c r="H161" s="120">
        <v>0</v>
      </c>
      <c r="I161" s="120">
        <v>0</v>
      </c>
      <c r="J161" s="71">
        <v>86.438000000000002</v>
      </c>
      <c r="K161" s="120">
        <v>0</v>
      </c>
      <c r="L161" s="120">
        <v>0</v>
      </c>
      <c r="M161" s="82">
        <v>20</v>
      </c>
      <c r="N161" s="82">
        <v>20</v>
      </c>
      <c r="O161" s="7" t="s">
        <v>522</v>
      </c>
      <c r="P161" s="44" t="s">
        <v>427</v>
      </c>
      <c r="Q161" s="44" t="s">
        <v>436</v>
      </c>
      <c r="R161" s="44" t="s">
        <v>425</v>
      </c>
    </row>
    <row r="162" spans="1:19" ht="66" x14ac:dyDescent="0.25">
      <c r="A162" s="68" t="s">
        <v>775</v>
      </c>
      <c r="B162" s="134" t="s">
        <v>534</v>
      </c>
      <c r="C162" s="95" t="s">
        <v>539</v>
      </c>
      <c r="D162" s="135" t="s">
        <v>535</v>
      </c>
      <c r="E162" s="71">
        <v>78.825999999999993</v>
      </c>
      <c r="F162" s="120">
        <v>78.83</v>
      </c>
      <c r="G162" s="120">
        <v>0</v>
      </c>
      <c r="H162" s="120">
        <v>0</v>
      </c>
      <c r="I162" s="120">
        <v>0</v>
      </c>
      <c r="J162" s="71">
        <v>78.825999999999993</v>
      </c>
      <c r="K162" s="120">
        <v>0</v>
      </c>
      <c r="L162" s="120">
        <v>0</v>
      </c>
      <c r="M162" s="82">
        <v>20</v>
      </c>
      <c r="N162" s="82">
        <v>20</v>
      </c>
      <c r="O162" s="7" t="s">
        <v>453</v>
      </c>
      <c r="P162" s="44" t="s">
        <v>427</v>
      </c>
      <c r="Q162" s="44" t="s">
        <v>436</v>
      </c>
      <c r="R162" s="44" t="s">
        <v>432</v>
      </c>
    </row>
    <row r="163" spans="1:19" ht="17.25" x14ac:dyDescent="0.3">
      <c r="A163" s="85"/>
      <c r="B163" s="86" t="s">
        <v>169</v>
      </c>
      <c r="C163" s="85"/>
      <c r="D163" s="85"/>
      <c r="E163" s="87">
        <f>SUM(E156:E162)</f>
        <v>1447.133</v>
      </c>
      <c r="F163" s="87">
        <f t="shared" ref="F163:N163" si="34">SUM(F156:F162)</f>
        <v>1447.1429999999998</v>
      </c>
      <c r="G163" s="87">
        <f t="shared" si="34"/>
        <v>0</v>
      </c>
      <c r="H163" s="87">
        <f t="shared" si="34"/>
        <v>841.76800000000003</v>
      </c>
      <c r="I163" s="87">
        <f t="shared" si="34"/>
        <v>0</v>
      </c>
      <c r="J163" s="87">
        <f t="shared" si="34"/>
        <v>165.26400000000001</v>
      </c>
      <c r="K163" s="87">
        <f t="shared" si="34"/>
        <v>513</v>
      </c>
      <c r="L163" s="87">
        <f t="shared" si="34"/>
        <v>0</v>
      </c>
      <c r="M163" s="88">
        <f t="shared" si="34"/>
        <v>260</v>
      </c>
      <c r="N163" s="88">
        <f t="shared" si="34"/>
        <v>260</v>
      </c>
      <c r="O163" s="56"/>
      <c r="P163" s="6"/>
      <c r="Q163" s="5"/>
      <c r="R163" s="6"/>
    </row>
    <row r="164" spans="1:19" ht="20.25" x14ac:dyDescent="0.3">
      <c r="A164" s="335" t="s">
        <v>1015</v>
      </c>
      <c r="B164" s="336"/>
      <c r="C164" s="336"/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7"/>
    </row>
    <row r="165" spans="1:19" ht="66" x14ac:dyDescent="0.25">
      <c r="A165" s="133" t="s">
        <v>776</v>
      </c>
      <c r="B165" s="69" t="s">
        <v>536</v>
      </c>
      <c r="C165" s="95" t="s">
        <v>538</v>
      </c>
      <c r="D165" s="69" t="s">
        <v>537</v>
      </c>
      <c r="E165" s="71">
        <v>320.88600000000002</v>
      </c>
      <c r="F165" s="120">
        <v>320.88600000000002</v>
      </c>
      <c r="G165" s="120">
        <v>0</v>
      </c>
      <c r="H165" s="120">
        <v>0</v>
      </c>
      <c r="I165" s="120">
        <v>0</v>
      </c>
      <c r="J165" s="71">
        <v>320.88600000000002</v>
      </c>
      <c r="K165" s="120">
        <v>0</v>
      </c>
      <c r="L165" s="120">
        <v>0</v>
      </c>
      <c r="M165" s="82">
        <v>18</v>
      </c>
      <c r="N165" s="82">
        <v>18</v>
      </c>
      <c r="O165" s="7" t="s">
        <v>453</v>
      </c>
      <c r="P165" s="44" t="s">
        <v>595</v>
      </c>
      <c r="Q165" s="44" t="s">
        <v>437</v>
      </c>
      <c r="R165" s="44" t="s">
        <v>432</v>
      </c>
    </row>
    <row r="166" spans="1:19" ht="66" x14ac:dyDescent="0.25">
      <c r="A166" s="68" t="s">
        <v>777</v>
      </c>
      <c r="B166" s="69" t="s">
        <v>555</v>
      </c>
      <c r="C166" s="95" t="s">
        <v>556</v>
      </c>
      <c r="D166" s="69" t="s">
        <v>557</v>
      </c>
      <c r="E166" s="71">
        <v>76.564999999999998</v>
      </c>
      <c r="F166" s="120">
        <v>76.569999999999993</v>
      </c>
      <c r="G166" s="120">
        <v>0</v>
      </c>
      <c r="H166" s="71">
        <v>76.564999999999998</v>
      </c>
      <c r="I166" s="120">
        <v>0</v>
      </c>
      <c r="J166" s="120">
        <v>0</v>
      </c>
      <c r="K166" s="120">
        <v>0</v>
      </c>
      <c r="L166" s="120">
        <v>0</v>
      </c>
      <c r="M166" s="82">
        <v>32</v>
      </c>
      <c r="N166" s="82">
        <v>32</v>
      </c>
      <c r="O166" s="7" t="s">
        <v>544</v>
      </c>
      <c r="P166" s="44" t="s">
        <v>427</v>
      </c>
      <c r="Q166" s="44" t="s">
        <v>437</v>
      </c>
      <c r="R166" s="44" t="s">
        <v>428</v>
      </c>
    </row>
    <row r="167" spans="1:19" ht="33" x14ac:dyDescent="0.25">
      <c r="A167" s="68" t="s">
        <v>778</v>
      </c>
      <c r="B167" s="81" t="s">
        <v>497</v>
      </c>
      <c r="C167" s="82" t="s">
        <v>502</v>
      </c>
      <c r="D167" s="81" t="s">
        <v>499</v>
      </c>
      <c r="E167" s="71">
        <v>24</v>
      </c>
      <c r="F167" s="76">
        <v>24</v>
      </c>
      <c r="G167" s="76">
        <v>0</v>
      </c>
      <c r="H167" s="71">
        <v>24</v>
      </c>
      <c r="I167" s="76">
        <v>0</v>
      </c>
      <c r="J167" s="76">
        <v>0</v>
      </c>
      <c r="K167" s="76">
        <v>0</v>
      </c>
      <c r="L167" s="76">
        <v>0</v>
      </c>
      <c r="M167" s="82">
        <v>0</v>
      </c>
      <c r="N167" s="121">
        <v>0</v>
      </c>
      <c r="O167" s="7" t="s">
        <v>522</v>
      </c>
      <c r="P167" s="40" t="s">
        <v>501</v>
      </c>
      <c r="Q167" s="38" t="s">
        <v>437</v>
      </c>
      <c r="R167" s="55" t="s">
        <v>430</v>
      </c>
    </row>
    <row r="168" spans="1:19" ht="49.5" x14ac:dyDescent="0.25">
      <c r="A168" s="68" t="s">
        <v>779</v>
      </c>
      <c r="B168" s="69" t="s">
        <v>552</v>
      </c>
      <c r="C168" s="95" t="s">
        <v>553</v>
      </c>
      <c r="D168" s="69" t="s">
        <v>554</v>
      </c>
      <c r="E168" s="71">
        <v>6.6509999999999998</v>
      </c>
      <c r="F168" s="120">
        <v>6.65</v>
      </c>
      <c r="G168" s="120">
        <v>0</v>
      </c>
      <c r="H168" s="71">
        <v>6.6509999999999998</v>
      </c>
      <c r="I168" s="120">
        <v>0</v>
      </c>
      <c r="J168" s="120">
        <v>0</v>
      </c>
      <c r="K168" s="120">
        <v>0</v>
      </c>
      <c r="L168" s="120">
        <v>0</v>
      </c>
      <c r="M168" s="82">
        <v>15</v>
      </c>
      <c r="N168" s="82">
        <v>15</v>
      </c>
      <c r="O168" s="7" t="s">
        <v>544</v>
      </c>
      <c r="P168" s="44" t="s">
        <v>427</v>
      </c>
      <c r="Q168" s="44" t="s">
        <v>437</v>
      </c>
      <c r="R168" s="44" t="s">
        <v>432</v>
      </c>
    </row>
    <row r="169" spans="1:19" s="64" customFormat="1" ht="16.5" x14ac:dyDescent="0.25">
      <c r="A169" s="136"/>
      <c r="B169" s="136" t="s">
        <v>169</v>
      </c>
      <c r="C169" s="136"/>
      <c r="D169" s="136"/>
      <c r="E169" s="87">
        <f>SUM(E165:E168)</f>
        <v>428.10200000000003</v>
      </c>
      <c r="F169" s="87">
        <f t="shared" ref="F169:N169" si="35">SUM(F165:F168)</f>
        <v>428.10599999999999</v>
      </c>
      <c r="G169" s="87">
        <f t="shared" si="35"/>
        <v>0</v>
      </c>
      <c r="H169" s="87">
        <f t="shared" si="35"/>
        <v>107.21599999999999</v>
      </c>
      <c r="I169" s="87">
        <f t="shared" si="35"/>
        <v>0</v>
      </c>
      <c r="J169" s="87">
        <f t="shared" si="35"/>
        <v>320.88600000000002</v>
      </c>
      <c r="K169" s="87">
        <f t="shared" si="35"/>
        <v>0</v>
      </c>
      <c r="L169" s="87">
        <f t="shared" si="35"/>
        <v>0</v>
      </c>
      <c r="M169" s="88">
        <f t="shared" si="35"/>
        <v>65</v>
      </c>
      <c r="N169" s="88">
        <f t="shared" si="35"/>
        <v>65</v>
      </c>
      <c r="O169" s="62"/>
      <c r="P169" s="63"/>
      <c r="Q169" s="62"/>
    </row>
    <row r="170" spans="1:19" s="64" customFormat="1" ht="20.25" x14ac:dyDescent="0.3">
      <c r="A170" s="335" t="s">
        <v>1016</v>
      </c>
      <c r="B170" s="336"/>
      <c r="C170" s="336"/>
      <c r="D170" s="336"/>
      <c r="E170" s="336"/>
      <c r="F170" s="336"/>
      <c r="G170" s="336"/>
      <c r="H170" s="336"/>
      <c r="I170" s="336"/>
      <c r="J170" s="336"/>
      <c r="K170" s="336"/>
      <c r="L170" s="336"/>
      <c r="M170" s="336"/>
      <c r="N170" s="336"/>
      <c r="O170" s="337"/>
      <c r="P170" s="139"/>
      <c r="Q170" s="140"/>
    </row>
    <row r="171" spans="1:19" s="34" customFormat="1" ht="33" x14ac:dyDescent="0.25">
      <c r="A171" s="128" t="s">
        <v>784</v>
      </c>
      <c r="B171" s="98" t="s">
        <v>524</v>
      </c>
      <c r="C171" s="96" t="s">
        <v>782</v>
      </c>
      <c r="D171" s="127" t="s">
        <v>783</v>
      </c>
      <c r="E171" s="132">
        <v>179</v>
      </c>
      <c r="F171" s="166">
        <v>0</v>
      </c>
      <c r="G171" s="76">
        <v>0</v>
      </c>
      <c r="H171" s="132">
        <v>179</v>
      </c>
      <c r="I171" s="76">
        <v>0</v>
      </c>
      <c r="J171" s="76">
        <v>0</v>
      </c>
      <c r="K171" s="76">
        <v>0</v>
      </c>
      <c r="L171" s="76">
        <v>0</v>
      </c>
      <c r="M171" s="73">
        <v>20</v>
      </c>
      <c r="N171" s="73">
        <v>20</v>
      </c>
      <c r="O171" s="61" t="s">
        <v>525</v>
      </c>
      <c r="P171" s="6"/>
      <c r="Q171" s="42" t="s">
        <v>434</v>
      </c>
      <c r="R171" s="6"/>
      <c r="S171" s="1"/>
    </row>
    <row r="172" spans="1:19" s="64" customFormat="1" ht="16.5" x14ac:dyDescent="0.25">
      <c r="A172" s="136"/>
      <c r="B172" s="136" t="s">
        <v>169</v>
      </c>
      <c r="C172" s="136"/>
      <c r="D172" s="136"/>
      <c r="E172" s="87">
        <f>E171</f>
        <v>179</v>
      </c>
      <c r="F172" s="87">
        <f t="shared" ref="F172:N172" si="36">F171</f>
        <v>0</v>
      </c>
      <c r="G172" s="87">
        <f t="shared" si="36"/>
        <v>0</v>
      </c>
      <c r="H172" s="87">
        <f t="shared" si="36"/>
        <v>179</v>
      </c>
      <c r="I172" s="87">
        <f t="shared" si="36"/>
        <v>0</v>
      </c>
      <c r="J172" s="87">
        <f t="shared" si="36"/>
        <v>0</v>
      </c>
      <c r="K172" s="87">
        <f t="shared" si="36"/>
        <v>0</v>
      </c>
      <c r="L172" s="87">
        <f t="shared" si="36"/>
        <v>0</v>
      </c>
      <c r="M172" s="88">
        <f t="shared" si="36"/>
        <v>20</v>
      </c>
      <c r="N172" s="88">
        <f t="shared" si="36"/>
        <v>20</v>
      </c>
      <c r="O172" s="62"/>
      <c r="P172" s="63"/>
      <c r="Q172" s="62"/>
    </row>
    <row r="173" spans="1:19" s="118" customFormat="1" ht="30" customHeight="1" x14ac:dyDescent="0.35">
      <c r="A173" s="137"/>
      <c r="B173" s="100" t="s">
        <v>752</v>
      </c>
      <c r="C173" s="137"/>
      <c r="D173" s="137"/>
      <c r="E173" s="101">
        <f t="shared" ref="E173:N173" si="37">E106+E125+E141+E145+E151+E154+E163+E169+E172</f>
        <v>11466.723</v>
      </c>
      <c r="F173" s="101">
        <f t="shared" si="37"/>
        <v>9711.6460000000006</v>
      </c>
      <c r="G173" s="101">
        <f t="shared" si="37"/>
        <v>5850.6670000000004</v>
      </c>
      <c r="H173" s="101">
        <f t="shared" si="37"/>
        <v>6052.6980000000012</v>
      </c>
      <c r="I173" s="101">
        <f t="shared" si="37"/>
        <v>3263.9569999999999</v>
      </c>
      <c r="J173" s="101">
        <f t="shared" si="37"/>
        <v>601.49600000000009</v>
      </c>
      <c r="K173" s="101">
        <f t="shared" si="37"/>
        <v>1117.922</v>
      </c>
      <c r="L173" s="101">
        <f t="shared" si="37"/>
        <v>0</v>
      </c>
      <c r="M173" s="102">
        <f t="shared" si="37"/>
        <v>2640</v>
      </c>
      <c r="N173" s="102">
        <f t="shared" si="37"/>
        <v>1658</v>
      </c>
      <c r="O173" s="138"/>
      <c r="P173" s="373"/>
      <c r="Q173" s="374"/>
      <c r="R173" s="375"/>
    </row>
    <row r="174" spans="1:19" ht="22.5" customHeight="1" x14ac:dyDescent="0.35">
      <c r="A174" s="354" t="s">
        <v>1069</v>
      </c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6"/>
      <c r="P174" s="376"/>
      <c r="Q174" s="377"/>
      <c r="R174" s="378"/>
    </row>
    <row r="175" spans="1:19" ht="20.25" x14ac:dyDescent="0.3">
      <c r="A175" s="335" t="s">
        <v>1392</v>
      </c>
      <c r="B175" s="336"/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7"/>
      <c r="P175" s="6"/>
      <c r="Q175" s="6"/>
      <c r="R175" s="6"/>
    </row>
    <row r="176" spans="1:19" ht="20.25" x14ac:dyDescent="0.3">
      <c r="A176" s="257"/>
      <c r="B176" s="257"/>
      <c r="C176" s="257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6"/>
      <c r="P176" s="6"/>
      <c r="Q176" s="6"/>
      <c r="R176" s="6"/>
    </row>
    <row r="177" spans="1:18" ht="20.25" x14ac:dyDescent="0.3">
      <c r="A177" s="335" t="s">
        <v>1393</v>
      </c>
      <c r="B177" s="336"/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7"/>
      <c r="O177" s="256"/>
      <c r="P177" s="6"/>
      <c r="Q177" s="6"/>
      <c r="R177" s="6"/>
    </row>
    <row r="178" spans="1:18" ht="47.25" x14ac:dyDescent="0.3">
      <c r="A178" s="68" t="s">
        <v>1224</v>
      </c>
      <c r="B178" s="277" t="s">
        <v>1225</v>
      </c>
      <c r="C178" s="277" t="s">
        <v>1227</v>
      </c>
      <c r="D178" s="278" t="s">
        <v>1226</v>
      </c>
      <c r="E178" s="275">
        <v>2.72</v>
      </c>
      <c r="F178" s="275">
        <v>2.72</v>
      </c>
      <c r="G178" s="120">
        <v>0</v>
      </c>
      <c r="H178" s="275">
        <v>2.72</v>
      </c>
      <c r="I178" s="120">
        <v>0</v>
      </c>
      <c r="J178" s="120">
        <v>0</v>
      </c>
      <c r="K178" s="120">
        <v>0</v>
      </c>
      <c r="L178" s="120">
        <v>0</v>
      </c>
      <c r="M178" s="275">
        <v>4</v>
      </c>
      <c r="N178" s="275">
        <v>4</v>
      </c>
      <c r="O178" s="260"/>
      <c r="P178" s="6"/>
      <c r="Q178" s="6"/>
      <c r="R178" s="6"/>
    </row>
    <row r="179" spans="1:18" ht="47.25" x14ac:dyDescent="0.3">
      <c r="A179" s="68" t="s">
        <v>1228</v>
      </c>
      <c r="B179" s="274" t="s">
        <v>1238</v>
      </c>
      <c r="C179" s="274" t="s">
        <v>1267</v>
      </c>
      <c r="D179" s="278" t="s">
        <v>1226</v>
      </c>
      <c r="E179" s="275">
        <v>3.36</v>
      </c>
      <c r="F179" s="275">
        <v>3.36</v>
      </c>
      <c r="G179" s="120">
        <v>0</v>
      </c>
      <c r="H179" s="275">
        <v>3.36</v>
      </c>
      <c r="I179" s="120">
        <v>0</v>
      </c>
      <c r="J179" s="120">
        <v>0</v>
      </c>
      <c r="K179" s="120">
        <v>0</v>
      </c>
      <c r="L179" s="120">
        <v>0</v>
      </c>
      <c r="M179" s="275">
        <v>4</v>
      </c>
      <c r="N179" s="275">
        <v>4</v>
      </c>
      <c r="O179" s="260"/>
      <c r="P179" s="6"/>
      <c r="Q179" s="6"/>
      <c r="R179" s="6"/>
    </row>
    <row r="180" spans="1:18" s="3" customFormat="1" ht="66" x14ac:dyDescent="0.3">
      <c r="A180" s="106" t="s">
        <v>1229</v>
      </c>
      <c r="B180" s="271" t="s">
        <v>253</v>
      </c>
      <c r="C180" s="271" t="s">
        <v>254</v>
      </c>
      <c r="D180" s="271" t="s">
        <v>1252</v>
      </c>
      <c r="E180" s="110">
        <v>3.99</v>
      </c>
      <c r="F180" s="110">
        <v>3.99</v>
      </c>
      <c r="G180" s="124">
        <v>0</v>
      </c>
      <c r="H180" s="110">
        <v>3.99</v>
      </c>
      <c r="I180" s="124">
        <v>0</v>
      </c>
      <c r="J180" s="124">
        <v>0</v>
      </c>
      <c r="K180" s="124">
        <v>0</v>
      </c>
      <c r="L180" s="124">
        <v>0</v>
      </c>
      <c r="M180" s="289">
        <v>10</v>
      </c>
      <c r="N180" s="289">
        <v>10</v>
      </c>
      <c r="O180" s="286"/>
      <c r="P180" s="27"/>
      <c r="Q180" s="27"/>
      <c r="R180" s="27"/>
    </row>
    <row r="181" spans="1:18" ht="47.25" x14ac:dyDescent="0.3">
      <c r="A181" s="68" t="s">
        <v>1230</v>
      </c>
      <c r="B181" s="279" t="s">
        <v>1254</v>
      </c>
      <c r="C181" s="279" t="s">
        <v>1268</v>
      </c>
      <c r="D181" s="296" t="s">
        <v>1253</v>
      </c>
      <c r="E181" s="282">
        <v>3.6</v>
      </c>
      <c r="F181" s="282">
        <v>3.6</v>
      </c>
      <c r="G181" s="120">
        <v>0</v>
      </c>
      <c r="H181" s="282">
        <v>3.6</v>
      </c>
      <c r="I181" s="120">
        <v>0</v>
      </c>
      <c r="J181" s="120">
        <v>0</v>
      </c>
      <c r="K181" s="120">
        <v>0</v>
      </c>
      <c r="L181" s="120">
        <v>0</v>
      </c>
      <c r="M181" s="275">
        <v>4</v>
      </c>
      <c r="N181" s="275">
        <v>4</v>
      </c>
      <c r="O181" s="260"/>
      <c r="P181" s="6"/>
      <c r="Q181" s="6"/>
      <c r="R181" s="6"/>
    </row>
    <row r="182" spans="1:18" ht="47.25" x14ac:dyDescent="0.3">
      <c r="A182" s="68" t="s">
        <v>1231</v>
      </c>
      <c r="B182" s="280" t="s">
        <v>1255</v>
      </c>
      <c r="C182" s="274" t="s">
        <v>1269</v>
      </c>
      <c r="D182" s="296" t="s">
        <v>1257</v>
      </c>
      <c r="E182" s="282">
        <v>3</v>
      </c>
      <c r="F182" s="282">
        <v>3</v>
      </c>
      <c r="G182" s="120">
        <v>0</v>
      </c>
      <c r="H182" s="282">
        <v>3</v>
      </c>
      <c r="I182" s="120">
        <v>0</v>
      </c>
      <c r="J182" s="120">
        <v>0</v>
      </c>
      <c r="K182" s="120">
        <v>0</v>
      </c>
      <c r="L182" s="120">
        <v>0</v>
      </c>
      <c r="M182" s="275">
        <v>5</v>
      </c>
      <c r="N182" s="275">
        <v>5</v>
      </c>
      <c r="O182" s="260"/>
      <c r="P182" s="6"/>
      <c r="Q182" s="6"/>
      <c r="R182" s="6"/>
    </row>
    <row r="183" spans="1:18" ht="47.25" x14ac:dyDescent="0.3">
      <c r="A183" s="68" t="s">
        <v>1232</v>
      </c>
      <c r="B183" s="279" t="s">
        <v>1256</v>
      </c>
      <c r="C183" s="279" t="s">
        <v>1270</v>
      </c>
      <c r="D183" s="296" t="s">
        <v>1258</v>
      </c>
      <c r="E183" s="282">
        <v>7</v>
      </c>
      <c r="F183" s="282">
        <v>7</v>
      </c>
      <c r="G183" s="120">
        <v>0</v>
      </c>
      <c r="H183" s="282">
        <v>7</v>
      </c>
      <c r="I183" s="120">
        <v>0</v>
      </c>
      <c r="J183" s="120">
        <v>0</v>
      </c>
      <c r="K183" s="120">
        <v>0</v>
      </c>
      <c r="L183" s="120">
        <v>0</v>
      </c>
      <c r="M183" s="275">
        <v>8</v>
      </c>
      <c r="N183" s="275">
        <v>8</v>
      </c>
      <c r="O183" s="260"/>
      <c r="P183" s="6"/>
      <c r="Q183" s="6"/>
      <c r="R183" s="6"/>
    </row>
    <row r="184" spans="1:18" ht="78.75" x14ac:dyDescent="0.3">
      <c r="A184" s="68" t="s">
        <v>1233</v>
      </c>
      <c r="B184" s="274" t="s">
        <v>1259</v>
      </c>
      <c r="C184" s="274" t="s">
        <v>1271</v>
      </c>
      <c r="D184" s="280" t="s">
        <v>1260</v>
      </c>
      <c r="E184" s="283">
        <v>5.8</v>
      </c>
      <c r="F184" s="283">
        <v>5.8</v>
      </c>
      <c r="G184" s="120">
        <v>0</v>
      </c>
      <c r="H184" s="283">
        <v>5.8</v>
      </c>
      <c r="I184" s="120">
        <v>0</v>
      </c>
      <c r="J184" s="120">
        <v>0</v>
      </c>
      <c r="K184" s="120">
        <v>0</v>
      </c>
      <c r="L184" s="120">
        <v>0</v>
      </c>
      <c r="M184" s="275">
        <v>8</v>
      </c>
      <c r="N184" s="275">
        <v>8</v>
      </c>
      <c r="O184" s="260"/>
      <c r="P184" s="6"/>
      <c r="Q184" s="6"/>
      <c r="R184" s="6"/>
    </row>
    <row r="185" spans="1:18" s="3" customFormat="1" ht="82.5" x14ac:dyDescent="0.3">
      <c r="A185" s="106" t="s">
        <v>1234</v>
      </c>
      <c r="B185" s="294" t="s">
        <v>1279</v>
      </c>
      <c r="C185" s="295" t="s">
        <v>236</v>
      </c>
      <c r="D185" s="295" t="s">
        <v>1261</v>
      </c>
      <c r="E185" s="124">
        <v>10</v>
      </c>
      <c r="F185" s="124">
        <v>1.1000000000000001</v>
      </c>
      <c r="G185" s="124">
        <v>0</v>
      </c>
      <c r="H185" s="110">
        <v>1.1000000000000001</v>
      </c>
      <c r="I185" s="124">
        <v>0</v>
      </c>
      <c r="J185" s="124">
        <v>0</v>
      </c>
      <c r="K185" s="124">
        <v>0</v>
      </c>
      <c r="L185" s="124">
        <v>0</v>
      </c>
      <c r="M185" s="289">
        <v>30</v>
      </c>
      <c r="N185" s="289">
        <v>30</v>
      </c>
      <c r="O185" s="286"/>
      <c r="P185" s="27"/>
      <c r="Q185" s="27"/>
      <c r="R185" s="27"/>
    </row>
    <row r="186" spans="1:18" ht="47.25" x14ac:dyDescent="0.3">
      <c r="A186" s="68" t="s">
        <v>1235</v>
      </c>
      <c r="B186" s="279" t="s">
        <v>1239</v>
      </c>
      <c r="C186" s="279" t="s">
        <v>1272</v>
      </c>
      <c r="D186" s="296" t="s">
        <v>1262</v>
      </c>
      <c r="E186" s="282">
        <v>23.54</v>
      </c>
      <c r="F186" s="282">
        <v>23.54</v>
      </c>
      <c r="G186" s="120">
        <v>0</v>
      </c>
      <c r="H186" s="282">
        <v>23.54</v>
      </c>
      <c r="I186" s="120">
        <v>0</v>
      </c>
      <c r="J186" s="120">
        <v>0</v>
      </c>
      <c r="K186" s="120">
        <v>0</v>
      </c>
      <c r="L186" s="120">
        <v>0</v>
      </c>
      <c r="M186" s="275">
        <v>3</v>
      </c>
      <c r="N186" s="275">
        <v>3</v>
      </c>
      <c r="O186" s="260"/>
      <c r="P186" s="6"/>
      <c r="Q186" s="6"/>
      <c r="R186" s="6"/>
    </row>
    <row r="187" spans="1:18" ht="47.25" x14ac:dyDescent="0.3">
      <c r="A187" s="68" t="s">
        <v>1236</v>
      </c>
      <c r="B187" s="279" t="s">
        <v>1240</v>
      </c>
      <c r="C187" s="279" t="s">
        <v>1273</v>
      </c>
      <c r="D187" s="296" t="s">
        <v>1263</v>
      </c>
      <c r="E187" s="282">
        <v>40</v>
      </c>
      <c r="F187" s="282">
        <v>40</v>
      </c>
      <c r="G187" s="120">
        <v>0</v>
      </c>
      <c r="H187" s="282">
        <v>40</v>
      </c>
      <c r="I187" s="120">
        <v>0</v>
      </c>
      <c r="J187" s="120">
        <v>0</v>
      </c>
      <c r="K187" s="120">
        <v>0</v>
      </c>
      <c r="L187" s="120">
        <v>0</v>
      </c>
      <c r="M187" s="275">
        <v>3</v>
      </c>
      <c r="N187" s="275">
        <v>3</v>
      </c>
      <c r="O187" s="260"/>
      <c r="P187" s="6"/>
      <c r="Q187" s="6"/>
      <c r="R187" s="6"/>
    </row>
    <row r="188" spans="1:18" s="3" customFormat="1" ht="47.25" x14ac:dyDescent="0.3">
      <c r="A188" s="106" t="s">
        <v>1237</v>
      </c>
      <c r="B188" s="290" t="s">
        <v>1241</v>
      </c>
      <c r="C188" s="107" t="s">
        <v>237</v>
      </c>
      <c r="D188" s="271" t="s">
        <v>1264</v>
      </c>
      <c r="E188" s="110">
        <v>7</v>
      </c>
      <c r="F188" s="124">
        <v>2</v>
      </c>
      <c r="G188" s="124">
        <v>0</v>
      </c>
      <c r="H188" s="110">
        <v>2</v>
      </c>
      <c r="I188" s="124">
        <v>0</v>
      </c>
      <c r="J188" s="124">
        <v>0</v>
      </c>
      <c r="K188" s="124">
        <v>0</v>
      </c>
      <c r="L188" s="124">
        <v>0</v>
      </c>
      <c r="M188" s="289">
        <v>10</v>
      </c>
      <c r="N188" s="289">
        <v>10</v>
      </c>
      <c r="O188" s="286"/>
      <c r="P188" s="27"/>
      <c r="Q188" s="27"/>
      <c r="R188" s="27"/>
    </row>
    <row r="189" spans="1:18" s="3" customFormat="1" ht="63" x14ac:dyDescent="0.3">
      <c r="A189" s="106" t="s">
        <v>1242</v>
      </c>
      <c r="B189" s="290" t="s">
        <v>1295</v>
      </c>
      <c r="C189" s="290" t="s">
        <v>1296</v>
      </c>
      <c r="D189" s="305" t="s">
        <v>1297</v>
      </c>
      <c r="E189" s="110">
        <v>3.41</v>
      </c>
      <c r="F189" s="124">
        <v>3.41</v>
      </c>
      <c r="G189" s="124">
        <v>0</v>
      </c>
      <c r="H189" s="110">
        <v>3.41</v>
      </c>
      <c r="I189" s="124">
        <v>0</v>
      </c>
      <c r="J189" s="124">
        <v>0</v>
      </c>
      <c r="K189" s="124">
        <v>0</v>
      </c>
      <c r="L189" s="124">
        <v>0</v>
      </c>
      <c r="M189" s="289">
        <v>15</v>
      </c>
      <c r="N189" s="289">
        <v>15</v>
      </c>
      <c r="O189" s="286"/>
      <c r="P189" s="27"/>
      <c r="Q189" s="27"/>
      <c r="R189" s="27"/>
    </row>
    <row r="190" spans="1:18" s="3" customFormat="1" ht="47.25" x14ac:dyDescent="0.3">
      <c r="A190" s="106" t="s">
        <v>1289</v>
      </c>
      <c r="B190" s="290" t="s">
        <v>1298</v>
      </c>
      <c r="C190" s="290" t="s">
        <v>1299</v>
      </c>
      <c r="D190" s="271" t="s">
        <v>1300</v>
      </c>
      <c r="E190" s="110">
        <v>4.2</v>
      </c>
      <c r="F190" s="110">
        <v>4.2</v>
      </c>
      <c r="G190" s="124">
        <v>0</v>
      </c>
      <c r="H190" s="110">
        <v>4.2</v>
      </c>
      <c r="I190" s="124">
        <v>0</v>
      </c>
      <c r="J190" s="124">
        <v>0</v>
      </c>
      <c r="K190" s="124">
        <v>0</v>
      </c>
      <c r="L190" s="124">
        <v>0</v>
      </c>
      <c r="M190" s="289">
        <v>4</v>
      </c>
      <c r="N190" s="289">
        <v>4</v>
      </c>
      <c r="O190" s="286"/>
      <c r="P190" s="27"/>
      <c r="Q190" s="27"/>
      <c r="R190" s="27"/>
    </row>
    <row r="191" spans="1:18" s="3" customFormat="1" ht="94.5" x14ac:dyDescent="0.3">
      <c r="A191" s="106" t="s">
        <v>1290</v>
      </c>
      <c r="B191" s="290" t="s">
        <v>1301</v>
      </c>
      <c r="C191" s="290" t="s">
        <v>1302</v>
      </c>
      <c r="D191" s="271" t="s">
        <v>1306</v>
      </c>
      <c r="E191" s="110">
        <v>10.199999999999999</v>
      </c>
      <c r="F191" s="110">
        <v>10.199999999999999</v>
      </c>
      <c r="G191" s="124">
        <v>0</v>
      </c>
      <c r="H191" s="110">
        <v>10.199999999999999</v>
      </c>
      <c r="I191" s="124">
        <v>0</v>
      </c>
      <c r="J191" s="124">
        <v>0</v>
      </c>
      <c r="K191" s="124">
        <v>0</v>
      </c>
      <c r="L191" s="124">
        <v>0</v>
      </c>
      <c r="M191" s="289">
        <v>5</v>
      </c>
      <c r="N191" s="289">
        <v>5</v>
      </c>
      <c r="O191" s="286"/>
      <c r="P191" s="27"/>
      <c r="Q191" s="27"/>
      <c r="R191" s="27"/>
    </row>
    <row r="192" spans="1:18" s="3" customFormat="1" ht="49.5" x14ac:dyDescent="0.3">
      <c r="A192" s="106" t="s">
        <v>1291</v>
      </c>
      <c r="B192" s="290" t="s">
        <v>1303</v>
      </c>
      <c r="C192" s="107" t="s">
        <v>1304</v>
      </c>
      <c r="D192" s="271" t="s">
        <v>1305</v>
      </c>
      <c r="E192" s="110">
        <v>2.8</v>
      </c>
      <c r="F192" s="110">
        <v>2.8</v>
      </c>
      <c r="G192" s="124">
        <v>0</v>
      </c>
      <c r="H192" s="110">
        <v>2.8</v>
      </c>
      <c r="I192" s="124">
        <v>0</v>
      </c>
      <c r="J192" s="124">
        <v>0</v>
      </c>
      <c r="K192" s="124">
        <v>0</v>
      </c>
      <c r="L192" s="124">
        <v>0</v>
      </c>
      <c r="M192" s="289">
        <v>3</v>
      </c>
      <c r="N192" s="289">
        <v>3</v>
      </c>
      <c r="O192" s="286"/>
      <c r="P192" s="27"/>
      <c r="Q192" s="27"/>
      <c r="R192" s="27"/>
    </row>
    <row r="193" spans="1:22" s="3" customFormat="1" ht="47.25" x14ac:dyDescent="0.3">
      <c r="A193" s="106" t="s">
        <v>1292</v>
      </c>
      <c r="B193" s="290" t="s">
        <v>1307</v>
      </c>
      <c r="C193" s="290" t="s">
        <v>1308</v>
      </c>
      <c r="D193" s="271" t="s">
        <v>1309</v>
      </c>
      <c r="E193" s="110">
        <v>5.0999999999999996</v>
      </c>
      <c r="F193" s="110">
        <v>5.0999999999999996</v>
      </c>
      <c r="G193" s="124">
        <v>0</v>
      </c>
      <c r="H193" s="110">
        <v>5.0999999999999996</v>
      </c>
      <c r="I193" s="124">
        <v>0</v>
      </c>
      <c r="J193" s="124">
        <v>0</v>
      </c>
      <c r="K193" s="124">
        <v>0</v>
      </c>
      <c r="L193" s="124">
        <v>0</v>
      </c>
      <c r="M193" s="289">
        <v>1</v>
      </c>
      <c r="N193" s="289">
        <v>1</v>
      </c>
      <c r="O193" s="286"/>
      <c r="P193" s="27"/>
      <c r="Q193" s="27"/>
      <c r="R193" s="27"/>
    </row>
    <row r="194" spans="1:22" s="3" customFormat="1" ht="63" x14ac:dyDescent="0.3">
      <c r="A194" s="106" t="s">
        <v>1293</v>
      </c>
      <c r="B194" s="290" t="s">
        <v>1310</v>
      </c>
      <c r="C194" s="290" t="s">
        <v>1311</v>
      </c>
      <c r="D194" s="271" t="s">
        <v>1312</v>
      </c>
      <c r="E194" s="110">
        <v>3.9</v>
      </c>
      <c r="F194" s="110">
        <v>3.9</v>
      </c>
      <c r="G194" s="124">
        <v>0</v>
      </c>
      <c r="H194" s="110">
        <v>3.9</v>
      </c>
      <c r="I194" s="124">
        <v>0</v>
      </c>
      <c r="J194" s="124">
        <v>0</v>
      </c>
      <c r="K194" s="124">
        <v>0</v>
      </c>
      <c r="L194" s="124">
        <v>0</v>
      </c>
      <c r="M194" s="289">
        <v>15</v>
      </c>
      <c r="N194" s="289">
        <v>15</v>
      </c>
      <c r="O194" s="286"/>
      <c r="P194" s="27"/>
      <c r="Q194" s="27"/>
      <c r="R194" s="27"/>
    </row>
    <row r="195" spans="1:22" s="306" customFormat="1" ht="79.5" customHeight="1" x14ac:dyDescent="0.25">
      <c r="A195" s="106" t="s">
        <v>1294</v>
      </c>
      <c r="B195" s="271" t="s">
        <v>255</v>
      </c>
      <c r="C195" s="271" t="s">
        <v>256</v>
      </c>
      <c r="D195" s="308" t="s">
        <v>257</v>
      </c>
      <c r="E195" s="111">
        <v>35</v>
      </c>
      <c r="F195" s="124">
        <v>35</v>
      </c>
      <c r="G195" s="124">
        <v>0</v>
      </c>
      <c r="H195" s="111">
        <v>35</v>
      </c>
      <c r="I195" s="124">
        <v>0</v>
      </c>
      <c r="J195" s="124">
        <v>0</v>
      </c>
      <c r="K195" s="124">
        <v>0</v>
      </c>
      <c r="L195" s="124">
        <v>0</v>
      </c>
      <c r="M195" s="125">
        <v>18</v>
      </c>
      <c r="N195" s="165">
        <v>18</v>
      </c>
      <c r="O195" s="26" t="s">
        <v>172</v>
      </c>
      <c r="P195" s="27" t="s">
        <v>427</v>
      </c>
      <c r="Q195" s="27" t="s">
        <v>426</v>
      </c>
      <c r="R195" s="27" t="s">
        <v>428</v>
      </c>
      <c r="S195" s="3"/>
      <c r="T195" s="3"/>
      <c r="U195" s="3"/>
      <c r="V195" s="3"/>
    </row>
    <row r="196" spans="1:22" s="306" customFormat="1" ht="79.5" customHeight="1" x14ac:dyDescent="0.25">
      <c r="A196" s="106" t="s">
        <v>1324</v>
      </c>
      <c r="B196" s="305" t="s">
        <v>1332</v>
      </c>
      <c r="C196" s="271" t="s">
        <v>1333</v>
      </c>
      <c r="D196" s="308" t="s">
        <v>1336</v>
      </c>
      <c r="E196" s="111">
        <v>5.0999999999999996</v>
      </c>
      <c r="F196" s="124">
        <v>5.0999999999999996</v>
      </c>
      <c r="G196" s="124">
        <v>0</v>
      </c>
      <c r="H196" s="111">
        <v>5.0999999999999996</v>
      </c>
      <c r="I196" s="124">
        <v>0</v>
      </c>
      <c r="J196" s="124">
        <v>0</v>
      </c>
      <c r="K196" s="124">
        <v>0</v>
      </c>
      <c r="L196" s="124">
        <v>0</v>
      </c>
      <c r="M196" s="125">
        <v>10</v>
      </c>
      <c r="N196" s="165">
        <v>10</v>
      </c>
      <c r="O196" s="26"/>
      <c r="P196" s="27"/>
      <c r="Q196" s="27"/>
      <c r="R196" s="27"/>
      <c r="S196" s="3"/>
      <c r="T196" s="3"/>
      <c r="U196" s="3"/>
      <c r="V196" s="3"/>
    </row>
    <row r="197" spans="1:22" s="306" customFormat="1" ht="79.5" customHeight="1" x14ac:dyDescent="0.25">
      <c r="A197" s="106" t="s">
        <v>1325</v>
      </c>
      <c r="B197" s="309" t="s">
        <v>1334</v>
      </c>
      <c r="C197" s="305" t="s">
        <v>1335</v>
      </c>
      <c r="D197" s="290" t="s">
        <v>1337</v>
      </c>
      <c r="E197" s="111">
        <v>3.2</v>
      </c>
      <c r="F197" s="124">
        <v>3.2</v>
      </c>
      <c r="G197" s="124">
        <v>0</v>
      </c>
      <c r="H197" s="111">
        <v>3.2</v>
      </c>
      <c r="I197" s="124">
        <v>0</v>
      </c>
      <c r="J197" s="124">
        <v>0</v>
      </c>
      <c r="K197" s="124">
        <v>0</v>
      </c>
      <c r="L197" s="124">
        <v>0</v>
      </c>
      <c r="M197" s="125">
        <v>10</v>
      </c>
      <c r="N197" s="165">
        <v>10</v>
      </c>
      <c r="O197" s="26"/>
      <c r="P197" s="27"/>
      <c r="Q197" s="27"/>
      <c r="R197" s="27"/>
      <c r="S197" s="3"/>
      <c r="T197" s="3"/>
      <c r="U197" s="3"/>
      <c r="V197" s="3"/>
    </row>
    <row r="198" spans="1:22" s="306" customFormat="1" ht="79.5" customHeight="1" x14ac:dyDescent="0.25">
      <c r="A198" s="106" t="s">
        <v>1368</v>
      </c>
      <c r="B198" s="305" t="s">
        <v>1338</v>
      </c>
      <c r="C198" s="305" t="s">
        <v>1339</v>
      </c>
      <c r="D198" s="290" t="s">
        <v>1340</v>
      </c>
      <c r="E198" s="111">
        <v>3.9</v>
      </c>
      <c r="F198" s="124">
        <v>3.9</v>
      </c>
      <c r="G198" s="124">
        <v>0</v>
      </c>
      <c r="H198" s="111">
        <v>3.9</v>
      </c>
      <c r="I198" s="124">
        <v>0</v>
      </c>
      <c r="J198" s="124">
        <v>0</v>
      </c>
      <c r="K198" s="124">
        <v>0</v>
      </c>
      <c r="L198" s="124">
        <v>0</v>
      </c>
      <c r="M198" s="125">
        <v>5</v>
      </c>
      <c r="N198" s="165">
        <v>5</v>
      </c>
      <c r="O198" s="26"/>
      <c r="P198" s="27"/>
      <c r="Q198" s="27"/>
      <c r="R198" s="27"/>
      <c r="S198" s="3"/>
      <c r="T198" s="3"/>
      <c r="U198" s="3"/>
      <c r="V198" s="3"/>
    </row>
    <row r="199" spans="1:22" s="306" customFormat="1" ht="79.5" customHeight="1" x14ac:dyDescent="0.25">
      <c r="A199" s="106" t="s">
        <v>1369</v>
      </c>
      <c r="B199" s="305" t="s">
        <v>1341</v>
      </c>
      <c r="C199" s="305" t="s">
        <v>1344</v>
      </c>
      <c r="D199" s="290" t="s">
        <v>1345</v>
      </c>
      <c r="E199" s="289">
        <v>9</v>
      </c>
      <c r="F199" s="124">
        <v>9</v>
      </c>
      <c r="G199" s="124">
        <v>0</v>
      </c>
      <c r="H199" s="111">
        <v>9</v>
      </c>
      <c r="I199" s="124">
        <v>0</v>
      </c>
      <c r="J199" s="124">
        <v>0</v>
      </c>
      <c r="K199" s="124">
        <v>0</v>
      </c>
      <c r="L199" s="124">
        <v>0</v>
      </c>
      <c r="M199" s="125">
        <v>4</v>
      </c>
      <c r="N199" s="165">
        <v>4</v>
      </c>
      <c r="O199" s="26"/>
      <c r="P199" s="27"/>
      <c r="Q199" s="27"/>
      <c r="R199" s="27"/>
      <c r="S199" s="3"/>
      <c r="T199" s="3"/>
      <c r="U199" s="3"/>
      <c r="V199" s="3"/>
    </row>
    <row r="200" spans="1:22" s="306" customFormat="1" ht="79.5" customHeight="1" x14ac:dyDescent="0.25">
      <c r="A200" s="106" t="s">
        <v>1370</v>
      </c>
      <c r="B200" s="305" t="s">
        <v>1343</v>
      </c>
      <c r="C200" s="305" t="s">
        <v>1344</v>
      </c>
      <c r="D200" s="290" t="s">
        <v>1346</v>
      </c>
      <c r="E200" s="289">
        <v>12</v>
      </c>
      <c r="F200" s="124">
        <v>12</v>
      </c>
      <c r="G200" s="124">
        <v>0</v>
      </c>
      <c r="H200" s="111">
        <v>12</v>
      </c>
      <c r="I200" s="124">
        <v>0</v>
      </c>
      <c r="J200" s="124">
        <v>0</v>
      </c>
      <c r="K200" s="124">
        <v>0</v>
      </c>
      <c r="L200" s="124">
        <v>0</v>
      </c>
      <c r="M200" s="125">
        <v>4</v>
      </c>
      <c r="N200" s="165">
        <v>4</v>
      </c>
      <c r="O200" s="26"/>
      <c r="P200" s="27"/>
      <c r="Q200" s="27"/>
      <c r="R200" s="27"/>
      <c r="S200" s="3"/>
      <c r="T200" s="3"/>
      <c r="U200" s="3"/>
      <c r="V200" s="3"/>
    </row>
    <row r="201" spans="1:22" s="306" customFormat="1" ht="79.5" customHeight="1" x14ac:dyDescent="0.25">
      <c r="A201" s="106" t="s">
        <v>1371</v>
      </c>
      <c r="B201" s="305" t="s">
        <v>1342</v>
      </c>
      <c r="C201" s="305" t="s">
        <v>1344</v>
      </c>
      <c r="D201" s="290" t="s">
        <v>1347</v>
      </c>
      <c r="E201" s="289">
        <v>15</v>
      </c>
      <c r="F201" s="124">
        <v>15</v>
      </c>
      <c r="G201" s="124">
        <v>0</v>
      </c>
      <c r="H201" s="111">
        <v>15</v>
      </c>
      <c r="I201" s="124">
        <v>0</v>
      </c>
      <c r="J201" s="124">
        <v>0</v>
      </c>
      <c r="K201" s="124">
        <v>0</v>
      </c>
      <c r="L201" s="124">
        <v>0</v>
      </c>
      <c r="M201" s="125">
        <v>4</v>
      </c>
      <c r="N201" s="165">
        <v>4</v>
      </c>
      <c r="O201" s="26"/>
      <c r="P201" s="27"/>
      <c r="Q201" s="27"/>
      <c r="R201" s="27"/>
      <c r="S201" s="3"/>
      <c r="T201" s="3"/>
      <c r="U201" s="3"/>
      <c r="V201" s="3"/>
    </row>
    <row r="202" spans="1:22" s="306" customFormat="1" ht="79.5" customHeight="1" x14ac:dyDescent="0.25">
      <c r="A202" s="106" t="s">
        <v>1372</v>
      </c>
      <c r="B202" s="305" t="s">
        <v>1348</v>
      </c>
      <c r="C202" s="305" t="s">
        <v>1360</v>
      </c>
      <c r="D202" s="290" t="s">
        <v>1353</v>
      </c>
      <c r="E202" s="111">
        <v>2.4</v>
      </c>
      <c r="F202" s="124">
        <v>2.4</v>
      </c>
      <c r="G202" s="124">
        <v>0</v>
      </c>
      <c r="H202" s="111">
        <v>2.4</v>
      </c>
      <c r="I202" s="124">
        <v>0</v>
      </c>
      <c r="J202" s="124">
        <v>0</v>
      </c>
      <c r="K202" s="124">
        <v>0</v>
      </c>
      <c r="L202" s="124">
        <v>0</v>
      </c>
      <c r="M202" s="125">
        <v>10</v>
      </c>
      <c r="N202" s="165">
        <v>10</v>
      </c>
      <c r="O202" s="26"/>
      <c r="P202" s="27"/>
      <c r="Q202" s="27"/>
      <c r="R202" s="27"/>
      <c r="S202" s="3"/>
      <c r="T202" s="3"/>
      <c r="U202" s="3"/>
      <c r="V202" s="3"/>
    </row>
    <row r="203" spans="1:22" s="306" customFormat="1" ht="79.5" customHeight="1" x14ac:dyDescent="0.25">
      <c r="A203" s="106" t="s">
        <v>1373</v>
      </c>
      <c r="B203" s="305" t="s">
        <v>1349</v>
      </c>
      <c r="C203" s="305" t="s">
        <v>1352</v>
      </c>
      <c r="D203" s="290" t="s">
        <v>1354</v>
      </c>
      <c r="E203" s="111">
        <v>19</v>
      </c>
      <c r="F203" s="111">
        <v>19</v>
      </c>
      <c r="G203" s="124">
        <v>0</v>
      </c>
      <c r="H203" s="111">
        <v>19</v>
      </c>
      <c r="I203" s="124">
        <v>0</v>
      </c>
      <c r="J203" s="124">
        <v>0</v>
      </c>
      <c r="K203" s="124">
        <v>0</v>
      </c>
      <c r="L203" s="124">
        <v>0</v>
      </c>
      <c r="M203" s="125">
        <v>20</v>
      </c>
      <c r="N203" s="165">
        <v>20</v>
      </c>
      <c r="O203" s="26"/>
      <c r="P203" s="27"/>
      <c r="Q203" s="27"/>
      <c r="R203" s="27"/>
      <c r="S203" s="3"/>
      <c r="T203" s="3"/>
      <c r="U203" s="3"/>
      <c r="V203" s="3"/>
    </row>
    <row r="204" spans="1:22" s="306" customFormat="1" ht="79.5" customHeight="1" x14ac:dyDescent="0.25">
      <c r="A204" s="106" t="s">
        <v>1374</v>
      </c>
      <c r="B204" s="305" t="s">
        <v>1350</v>
      </c>
      <c r="C204" s="305" t="s">
        <v>1359</v>
      </c>
      <c r="D204" s="290" t="s">
        <v>1355</v>
      </c>
      <c r="E204" s="111">
        <v>5.0999999999999996</v>
      </c>
      <c r="F204" s="111">
        <v>5.0999999999999996</v>
      </c>
      <c r="G204" s="124">
        <v>0</v>
      </c>
      <c r="H204" s="111">
        <v>5.0999999999999996</v>
      </c>
      <c r="I204" s="124">
        <v>0</v>
      </c>
      <c r="J204" s="124">
        <v>0</v>
      </c>
      <c r="K204" s="124">
        <v>0</v>
      </c>
      <c r="L204" s="124">
        <v>0</v>
      </c>
      <c r="M204" s="125">
        <v>10</v>
      </c>
      <c r="N204" s="165">
        <v>10</v>
      </c>
      <c r="O204" s="26"/>
      <c r="P204" s="27"/>
      <c r="Q204" s="27"/>
      <c r="R204" s="27"/>
      <c r="S204" s="3"/>
      <c r="T204" s="3"/>
      <c r="U204" s="3"/>
      <c r="V204" s="3"/>
    </row>
    <row r="205" spans="1:22" s="306" customFormat="1" ht="79.5" customHeight="1" x14ac:dyDescent="0.25">
      <c r="A205" s="106" t="s">
        <v>1375</v>
      </c>
      <c r="B205" s="305" t="s">
        <v>1351</v>
      </c>
      <c r="C205" s="305" t="s">
        <v>1358</v>
      </c>
      <c r="D205" s="290" t="s">
        <v>1356</v>
      </c>
      <c r="E205" s="111">
        <v>3.6</v>
      </c>
      <c r="F205" s="111">
        <v>3.6</v>
      </c>
      <c r="G205" s="124">
        <v>0</v>
      </c>
      <c r="H205" s="111">
        <v>3.6</v>
      </c>
      <c r="I205" s="124">
        <v>0</v>
      </c>
      <c r="J205" s="124">
        <v>0</v>
      </c>
      <c r="K205" s="124">
        <v>0</v>
      </c>
      <c r="L205" s="124">
        <v>0</v>
      </c>
      <c r="M205" s="125">
        <v>10</v>
      </c>
      <c r="N205" s="165">
        <v>10</v>
      </c>
      <c r="O205" s="26"/>
      <c r="P205" s="27"/>
      <c r="Q205" s="27"/>
      <c r="R205" s="27"/>
      <c r="S205" s="3"/>
      <c r="T205" s="3"/>
      <c r="U205" s="3"/>
      <c r="V205" s="3"/>
    </row>
    <row r="206" spans="1:22" s="306" customFormat="1" ht="79.5" customHeight="1" x14ac:dyDescent="0.25">
      <c r="A206" s="106" t="s">
        <v>1376</v>
      </c>
      <c r="B206" s="305" t="s">
        <v>1357</v>
      </c>
      <c r="C206" s="305" t="s">
        <v>1361</v>
      </c>
      <c r="D206" s="290" t="s">
        <v>1362</v>
      </c>
      <c r="E206" s="111">
        <v>16.205349999999999</v>
      </c>
      <c r="F206" s="111">
        <v>16.205349999999999</v>
      </c>
      <c r="G206" s="124">
        <v>0</v>
      </c>
      <c r="H206" s="111">
        <v>16.205349999999999</v>
      </c>
      <c r="I206" s="124">
        <v>0</v>
      </c>
      <c r="J206" s="124">
        <v>0</v>
      </c>
      <c r="K206" s="124">
        <v>0</v>
      </c>
      <c r="L206" s="124">
        <v>0</v>
      </c>
      <c r="M206" s="125">
        <v>10</v>
      </c>
      <c r="N206" s="165">
        <v>10</v>
      </c>
      <c r="O206" s="26"/>
      <c r="P206" s="27"/>
      <c r="Q206" s="27"/>
      <c r="R206" s="27"/>
      <c r="S206" s="3"/>
      <c r="T206" s="3"/>
      <c r="U206" s="3"/>
      <c r="V206" s="3"/>
    </row>
    <row r="207" spans="1:22" s="306" customFormat="1" ht="79.5" customHeight="1" x14ac:dyDescent="0.25">
      <c r="A207" s="106" t="s">
        <v>1377</v>
      </c>
      <c r="B207" s="271" t="s">
        <v>1329</v>
      </c>
      <c r="C207" s="305" t="s">
        <v>1330</v>
      </c>
      <c r="D207" s="159" t="s">
        <v>1331</v>
      </c>
      <c r="E207" s="111">
        <v>2.8</v>
      </c>
      <c r="F207" s="124">
        <v>2.8</v>
      </c>
      <c r="G207" s="124">
        <v>0</v>
      </c>
      <c r="H207" s="111">
        <v>2.8</v>
      </c>
      <c r="I207" s="124">
        <v>0</v>
      </c>
      <c r="J207" s="124">
        <v>0</v>
      </c>
      <c r="K207" s="124">
        <v>0</v>
      </c>
      <c r="L207" s="124">
        <v>0</v>
      </c>
      <c r="M207" s="125">
        <v>4</v>
      </c>
      <c r="N207" s="165">
        <v>4</v>
      </c>
      <c r="O207" s="26"/>
      <c r="P207" s="27"/>
      <c r="Q207" s="27"/>
      <c r="R207" s="27"/>
      <c r="S207" s="3"/>
      <c r="T207" s="3"/>
      <c r="U207" s="3"/>
      <c r="V207" s="3"/>
    </row>
    <row r="208" spans="1:22" s="306" customFormat="1" ht="84" customHeight="1" x14ac:dyDescent="0.25">
      <c r="A208" s="106" t="s">
        <v>1378</v>
      </c>
      <c r="B208" s="271" t="s">
        <v>212</v>
      </c>
      <c r="C208" s="310" t="s">
        <v>213</v>
      </c>
      <c r="D208" s="159" t="s">
        <v>214</v>
      </c>
      <c r="E208" s="110">
        <v>30</v>
      </c>
      <c r="F208" s="124">
        <v>30</v>
      </c>
      <c r="G208" s="124">
        <v>0</v>
      </c>
      <c r="H208" s="110">
        <v>30</v>
      </c>
      <c r="I208" s="124">
        <v>0</v>
      </c>
      <c r="J208" s="124">
        <v>0</v>
      </c>
      <c r="K208" s="124">
        <v>0</v>
      </c>
      <c r="L208" s="124">
        <v>0</v>
      </c>
      <c r="M208" s="112">
        <v>20</v>
      </c>
      <c r="N208" s="165">
        <v>20</v>
      </c>
      <c r="O208" s="26" t="s">
        <v>215</v>
      </c>
      <c r="P208" s="27" t="s">
        <v>427</v>
      </c>
      <c r="Q208" s="27" t="s">
        <v>426</v>
      </c>
      <c r="R208" s="27" t="s">
        <v>425</v>
      </c>
      <c r="S208" s="3"/>
      <c r="T208" s="3"/>
      <c r="U208" s="3"/>
      <c r="V208" s="3"/>
    </row>
    <row r="209" spans="1:18" ht="63" x14ac:dyDescent="0.3">
      <c r="A209" s="68" t="s">
        <v>1379</v>
      </c>
      <c r="B209" s="279" t="s">
        <v>1265</v>
      </c>
      <c r="C209" s="279" t="s">
        <v>1274</v>
      </c>
      <c r="D209" s="296" t="s">
        <v>1266</v>
      </c>
      <c r="E209" s="282">
        <v>2.9</v>
      </c>
      <c r="F209" s="282">
        <v>2.9</v>
      </c>
      <c r="G209" s="120">
        <v>0</v>
      </c>
      <c r="H209" s="282">
        <v>2.9</v>
      </c>
      <c r="I209" s="120">
        <v>0</v>
      </c>
      <c r="J209" s="120">
        <v>0</v>
      </c>
      <c r="K209" s="120">
        <v>0</v>
      </c>
      <c r="L209" s="120">
        <v>0</v>
      </c>
      <c r="M209" s="275">
        <v>8</v>
      </c>
      <c r="N209" s="275">
        <v>8</v>
      </c>
      <c r="O209" s="261"/>
      <c r="P209" s="6"/>
      <c r="Q209" s="6"/>
      <c r="R209" s="6"/>
    </row>
    <row r="210" spans="1:18" s="64" customFormat="1" ht="16.5" x14ac:dyDescent="0.25">
      <c r="A210" s="136"/>
      <c r="B210" s="136" t="s">
        <v>169</v>
      </c>
      <c r="C210" s="136"/>
      <c r="D210" s="136"/>
      <c r="E210" s="87">
        <v>304.82535000000001</v>
      </c>
      <c r="F210" s="87">
        <v>164.01</v>
      </c>
      <c r="G210" s="87">
        <v>0</v>
      </c>
      <c r="H210" s="87">
        <v>164.01</v>
      </c>
      <c r="I210" s="87">
        <v>0</v>
      </c>
      <c r="J210" s="87">
        <v>0</v>
      </c>
      <c r="K210" s="87">
        <v>0</v>
      </c>
      <c r="L210" s="87">
        <v>0</v>
      </c>
      <c r="M210" s="88">
        <v>279</v>
      </c>
      <c r="N210" s="88">
        <v>279</v>
      </c>
      <c r="O210" s="62"/>
      <c r="P210" s="63"/>
      <c r="Q210" s="62"/>
    </row>
    <row r="211" spans="1:18" ht="20.25" x14ac:dyDescent="0.3">
      <c r="A211" s="335" t="s">
        <v>1394</v>
      </c>
      <c r="B211" s="336"/>
      <c r="C211" s="336"/>
      <c r="D211" s="336"/>
      <c r="E211" s="336"/>
      <c r="F211" s="336"/>
      <c r="G211" s="336"/>
      <c r="H211" s="336"/>
      <c r="I211" s="336"/>
      <c r="J211" s="336"/>
      <c r="K211" s="336"/>
      <c r="L211" s="336"/>
      <c r="M211" s="336"/>
      <c r="N211" s="337"/>
      <c r="O211" s="261"/>
      <c r="P211" s="6"/>
      <c r="Q211" s="6"/>
      <c r="R211" s="6"/>
    </row>
    <row r="212" spans="1:18" ht="33" x14ac:dyDescent="0.3">
      <c r="A212" s="68" t="s">
        <v>780</v>
      </c>
      <c r="B212" s="78" t="s">
        <v>905</v>
      </c>
      <c r="C212" s="70" t="s">
        <v>906</v>
      </c>
      <c r="D212" s="78" t="s">
        <v>907</v>
      </c>
      <c r="E212" s="71">
        <v>124</v>
      </c>
      <c r="F212" s="71">
        <v>124</v>
      </c>
      <c r="G212" s="120">
        <v>0</v>
      </c>
      <c r="H212" s="71">
        <v>124</v>
      </c>
      <c r="I212" s="120">
        <v>0</v>
      </c>
      <c r="J212" s="120">
        <v>0</v>
      </c>
      <c r="K212" s="71">
        <v>124</v>
      </c>
      <c r="L212" s="76">
        <v>0</v>
      </c>
      <c r="M212" s="242">
        <v>50</v>
      </c>
      <c r="N212" s="251">
        <v>50</v>
      </c>
      <c r="O212" s="261"/>
      <c r="P212" s="6"/>
      <c r="Q212" s="6"/>
      <c r="R212" s="6"/>
    </row>
    <row r="213" spans="1:18" s="288" customFormat="1" ht="47.25" x14ac:dyDescent="0.3">
      <c r="A213" s="106" t="s">
        <v>1245</v>
      </c>
      <c r="B213" s="290" t="s">
        <v>1243</v>
      </c>
      <c r="C213" s="108" t="s">
        <v>937</v>
      </c>
      <c r="D213" s="291" t="s">
        <v>1280</v>
      </c>
      <c r="E213" s="289">
        <v>161.637</v>
      </c>
      <c r="F213" s="289">
        <v>161.637</v>
      </c>
      <c r="G213" s="119">
        <v>0</v>
      </c>
      <c r="H213" s="289">
        <v>161.637</v>
      </c>
      <c r="I213" s="119">
        <v>0</v>
      </c>
      <c r="J213" s="119">
        <v>0</v>
      </c>
      <c r="K213" s="119">
        <v>0</v>
      </c>
      <c r="L213" s="119">
        <v>0</v>
      </c>
      <c r="M213" s="292">
        <v>70</v>
      </c>
      <c r="N213" s="293">
        <v>70</v>
      </c>
      <c r="O213" s="286"/>
      <c r="P213" s="287"/>
      <c r="Q213" s="287"/>
      <c r="R213" s="287"/>
    </row>
    <row r="214" spans="1:18" s="288" customFormat="1" ht="47.25" x14ac:dyDescent="0.3">
      <c r="A214" s="106" t="s">
        <v>1246</v>
      </c>
      <c r="B214" s="290" t="s">
        <v>1244</v>
      </c>
      <c r="C214" s="108" t="s">
        <v>937</v>
      </c>
      <c r="D214" s="291" t="s">
        <v>1280</v>
      </c>
      <c r="E214" s="289">
        <v>161.637</v>
      </c>
      <c r="F214" s="289">
        <v>161.637</v>
      </c>
      <c r="G214" s="119">
        <v>0</v>
      </c>
      <c r="H214" s="289">
        <v>161.637</v>
      </c>
      <c r="I214" s="119">
        <v>0</v>
      </c>
      <c r="J214" s="119">
        <v>0</v>
      </c>
      <c r="K214" s="119">
        <v>0</v>
      </c>
      <c r="L214" s="119">
        <v>0</v>
      </c>
      <c r="M214" s="292">
        <v>70</v>
      </c>
      <c r="N214" s="293">
        <v>70</v>
      </c>
      <c r="O214" s="286"/>
      <c r="P214" s="287"/>
      <c r="Q214" s="287"/>
      <c r="R214" s="287"/>
    </row>
    <row r="215" spans="1:18" s="288" customFormat="1" ht="117.75" customHeight="1" x14ac:dyDescent="0.3">
      <c r="A215" s="106" t="s">
        <v>1366</v>
      </c>
      <c r="B215" s="290" t="s">
        <v>1363</v>
      </c>
      <c r="C215" s="290" t="s">
        <v>1364</v>
      </c>
      <c r="D215" s="291" t="s">
        <v>1365</v>
      </c>
      <c r="E215" s="289">
        <v>187.096</v>
      </c>
      <c r="F215" s="289">
        <v>187.096</v>
      </c>
      <c r="G215" s="119">
        <v>0</v>
      </c>
      <c r="H215" s="289">
        <v>187.096</v>
      </c>
      <c r="I215" s="119">
        <v>0</v>
      </c>
      <c r="J215" s="119">
        <v>0</v>
      </c>
      <c r="K215" s="119">
        <v>0</v>
      </c>
      <c r="L215" s="119">
        <v>0</v>
      </c>
      <c r="M215" s="292">
        <v>25</v>
      </c>
      <c r="N215" s="293">
        <v>25</v>
      </c>
      <c r="O215" s="286"/>
      <c r="P215" s="287"/>
      <c r="Q215" s="287"/>
      <c r="R215" s="287"/>
    </row>
    <row r="216" spans="1:18" s="288" customFormat="1" ht="71.25" customHeight="1" x14ac:dyDescent="0.3">
      <c r="A216" s="106" t="s">
        <v>1367</v>
      </c>
      <c r="B216" s="290" t="s">
        <v>1326</v>
      </c>
      <c r="C216" s="290" t="s">
        <v>1327</v>
      </c>
      <c r="D216" s="307" t="s">
        <v>1328</v>
      </c>
      <c r="E216" s="289">
        <v>230</v>
      </c>
      <c r="F216" s="289">
        <v>230</v>
      </c>
      <c r="G216" s="119">
        <v>0</v>
      </c>
      <c r="H216" s="289">
        <v>230</v>
      </c>
      <c r="I216" s="119">
        <v>0</v>
      </c>
      <c r="J216" s="119">
        <v>0</v>
      </c>
      <c r="K216" s="119">
        <v>0</v>
      </c>
      <c r="L216" s="119">
        <v>0</v>
      </c>
      <c r="M216" s="292">
        <v>25</v>
      </c>
      <c r="N216" s="293">
        <v>25</v>
      </c>
      <c r="O216" s="286"/>
      <c r="P216" s="287"/>
      <c r="Q216" s="287"/>
      <c r="R216" s="287"/>
    </row>
    <row r="217" spans="1:18" s="64" customFormat="1" ht="16.5" x14ac:dyDescent="0.25">
      <c r="A217" s="136"/>
      <c r="B217" s="136" t="s">
        <v>169</v>
      </c>
      <c r="C217" s="136"/>
      <c r="D217" s="136"/>
      <c r="E217" s="87">
        <f>SUM(E211:E216)</f>
        <v>864.37</v>
      </c>
      <c r="F217" s="87">
        <f>SUM(F211:F216)</f>
        <v>864.37</v>
      </c>
      <c r="G217" s="87">
        <v>0</v>
      </c>
      <c r="H217" s="87">
        <f>SUM(H211:H216)</f>
        <v>864.37</v>
      </c>
      <c r="I217" s="87">
        <v>0</v>
      </c>
      <c r="J217" s="87">
        <v>0</v>
      </c>
      <c r="K217" s="87">
        <f>SUM(K211:K216)</f>
        <v>124</v>
      </c>
      <c r="L217" s="87">
        <v>0</v>
      </c>
      <c r="M217" s="88">
        <f>SUM(M211:M216)</f>
        <v>240</v>
      </c>
      <c r="N217" s="88">
        <v>240</v>
      </c>
      <c r="O217" s="62"/>
      <c r="P217" s="63"/>
      <c r="Q217" s="62"/>
    </row>
    <row r="218" spans="1:18" ht="20.25" x14ac:dyDescent="0.3">
      <c r="A218" s="335" t="s">
        <v>1395</v>
      </c>
      <c r="B218" s="336"/>
      <c r="C218" s="336"/>
      <c r="D218" s="336"/>
      <c r="E218" s="336"/>
      <c r="F218" s="336"/>
      <c r="G218" s="336"/>
      <c r="H218" s="336"/>
      <c r="I218" s="336"/>
      <c r="J218" s="336"/>
      <c r="K218" s="336"/>
      <c r="L218" s="336"/>
      <c r="M218" s="336"/>
      <c r="N218" s="337"/>
      <c r="O218" s="256"/>
      <c r="P218" s="6"/>
      <c r="Q218" s="6"/>
      <c r="R218" s="6"/>
    </row>
    <row r="219" spans="1:18" s="288" customFormat="1" ht="82.5" x14ac:dyDescent="0.3">
      <c r="A219" s="262" t="s">
        <v>1247</v>
      </c>
      <c r="B219" s="263" t="s">
        <v>30</v>
      </c>
      <c r="C219" s="112" t="s">
        <v>31</v>
      </c>
      <c r="D219" s="112" t="s">
        <v>1275</v>
      </c>
      <c r="E219" s="281">
        <v>2344.23</v>
      </c>
      <c r="F219" s="281">
        <v>2344.23</v>
      </c>
      <c r="G219" s="111">
        <v>0</v>
      </c>
      <c r="H219" s="281">
        <v>2344.23</v>
      </c>
      <c r="I219" s="111">
        <v>0</v>
      </c>
      <c r="J219" s="111">
        <v>0</v>
      </c>
      <c r="K219" s="111">
        <v>0</v>
      </c>
      <c r="L219" s="111">
        <v>0</v>
      </c>
      <c r="M219" s="125">
        <v>179</v>
      </c>
      <c r="N219" s="125">
        <v>179</v>
      </c>
      <c r="O219" s="286"/>
      <c r="P219" s="287"/>
      <c r="Q219" s="287"/>
      <c r="R219" s="287"/>
    </row>
    <row r="220" spans="1:18" s="64" customFormat="1" ht="16.5" x14ac:dyDescent="0.25">
      <c r="A220" s="136"/>
      <c r="B220" s="136" t="s">
        <v>169</v>
      </c>
      <c r="C220" s="136"/>
      <c r="D220" s="136"/>
      <c r="E220" s="87">
        <v>2344.23</v>
      </c>
      <c r="F220" s="87">
        <v>2344.23</v>
      </c>
      <c r="G220" s="87">
        <f>SUM(G216:G219)</f>
        <v>0</v>
      </c>
      <c r="H220" s="87">
        <v>2344.23</v>
      </c>
      <c r="I220" s="87">
        <f>SUM(I216:I219)</f>
        <v>0</v>
      </c>
      <c r="J220" s="87">
        <f>SUM(J216:J219)</f>
        <v>0</v>
      </c>
      <c r="K220" s="87">
        <v>0</v>
      </c>
      <c r="L220" s="87">
        <f>SUM(L216:L219)</f>
        <v>0</v>
      </c>
      <c r="M220" s="88">
        <v>179</v>
      </c>
      <c r="N220" s="88">
        <v>179</v>
      </c>
      <c r="O220" s="62"/>
      <c r="P220" s="63"/>
      <c r="Q220" s="62"/>
    </row>
    <row r="221" spans="1:18" ht="20.25" x14ac:dyDescent="0.3">
      <c r="A221" s="335" t="s">
        <v>1396</v>
      </c>
      <c r="B221" s="336"/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7"/>
      <c r="O221" s="256"/>
      <c r="P221" s="6"/>
      <c r="Q221" s="6"/>
      <c r="R221" s="6"/>
    </row>
    <row r="222" spans="1:18" ht="20.25" x14ac:dyDescent="0.3">
      <c r="A222" s="257"/>
      <c r="B222" s="257"/>
      <c r="C222" s="257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6"/>
      <c r="P222" s="6"/>
      <c r="Q222" s="6"/>
      <c r="R222" s="6"/>
    </row>
    <row r="223" spans="1:18" ht="20.25" x14ac:dyDescent="0.3">
      <c r="A223" s="335" t="s">
        <v>1397</v>
      </c>
      <c r="B223" s="336"/>
      <c r="C223" s="336"/>
      <c r="D223" s="336"/>
      <c r="E223" s="336"/>
      <c r="F223" s="336"/>
      <c r="G223" s="336"/>
      <c r="H223" s="336"/>
      <c r="I223" s="336"/>
      <c r="J223" s="336"/>
      <c r="K223" s="336"/>
      <c r="L223" s="336"/>
      <c r="M223" s="336"/>
      <c r="N223" s="337"/>
      <c r="O223" s="256"/>
      <c r="P223" s="6"/>
      <c r="Q223" s="6"/>
      <c r="R223" s="6"/>
    </row>
    <row r="224" spans="1:18" ht="141.75" x14ac:dyDescent="0.3">
      <c r="A224" s="68" t="s">
        <v>1221</v>
      </c>
      <c r="B224" s="274" t="s">
        <v>1220</v>
      </c>
      <c r="C224" s="274" t="s">
        <v>1222</v>
      </c>
      <c r="D224" s="276" t="s">
        <v>1223</v>
      </c>
      <c r="E224" s="275">
        <v>46.359000000000002</v>
      </c>
      <c r="F224" s="275">
        <v>46.359000000000002</v>
      </c>
      <c r="G224" s="120">
        <v>0</v>
      </c>
      <c r="H224" s="120">
        <v>0</v>
      </c>
      <c r="I224" s="120">
        <v>0</v>
      </c>
      <c r="J224" s="275">
        <v>46.359000000000002</v>
      </c>
      <c r="K224" s="71">
        <v>0</v>
      </c>
      <c r="L224" s="76">
        <v>0</v>
      </c>
      <c r="M224" s="242">
        <v>0</v>
      </c>
      <c r="N224" s="251">
        <v>0</v>
      </c>
      <c r="O224" s="261"/>
      <c r="P224" s="6"/>
      <c r="Q224" s="6"/>
      <c r="R224" s="6"/>
    </row>
    <row r="225" spans="1:18" s="288" customFormat="1" ht="60" x14ac:dyDescent="0.3">
      <c r="A225" s="106" t="s">
        <v>1248</v>
      </c>
      <c r="B225" s="252" t="s">
        <v>1277</v>
      </c>
      <c r="C225" s="25" t="s">
        <v>1278</v>
      </c>
      <c r="D225" s="253" t="s">
        <v>1276</v>
      </c>
      <c r="E225" s="281">
        <v>14.510999999999999</v>
      </c>
      <c r="F225" s="281">
        <v>14.510999999999999</v>
      </c>
      <c r="G225" s="23">
        <v>0</v>
      </c>
      <c r="H225" s="281">
        <v>14.510999999999999</v>
      </c>
      <c r="I225" s="23">
        <v>0</v>
      </c>
      <c r="J225" s="23">
        <v>0</v>
      </c>
      <c r="K225" s="23">
        <v>0</v>
      </c>
      <c r="L225" s="23">
        <v>0</v>
      </c>
      <c r="M225" s="28">
        <v>0</v>
      </c>
      <c r="N225" s="28">
        <v>0</v>
      </c>
      <c r="O225" s="286"/>
      <c r="P225" s="287"/>
      <c r="Q225" s="287"/>
      <c r="R225" s="287"/>
    </row>
    <row r="226" spans="1:18" s="288" customFormat="1" ht="60" x14ac:dyDescent="0.3">
      <c r="A226" s="106" t="s">
        <v>1281</v>
      </c>
      <c r="B226" s="252" t="s">
        <v>1282</v>
      </c>
      <c r="C226" s="25" t="s">
        <v>1283</v>
      </c>
      <c r="D226" s="253" t="s">
        <v>1284</v>
      </c>
      <c r="E226" s="281">
        <v>100</v>
      </c>
      <c r="F226" s="281">
        <v>100</v>
      </c>
      <c r="G226" s="23">
        <v>0</v>
      </c>
      <c r="H226" s="281">
        <v>100</v>
      </c>
      <c r="I226" s="23">
        <v>0</v>
      </c>
      <c r="J226" s="23">
        <v>0</v>
      </c>
      <c r="K226" s="23">
        <v>0</v>
      </c>
      <c r="L226" s="23">
        <v>0</v>
      </c>
      <c r="M226" s="28">
        <v>45</v>
      </c>
      <c r="N226" s="28">
        <v>45</v>
      </c>
      <c r="O226" s="286"/>
      <c r="P226" s="287"/>
      <c r="Q226" s="287"/>
      <c r="R226" s="287"/>
    </row>
    <row r="227" spans="1:18" s="64" customFormat="1" ht="16.5" x14ac:dyDescent="0.25">
      <c r="A227" s="136"/>
      <c r="B227" s="136" t="s">
        <v>169</v>
      </c>
      <c r="C227" s="136"/>
      <c r="D227" s="136"/>
      <c r="E227" s="87">
        <f>SUM(E222:E226)</f>
        <v>160.87</v>
      </c>
      <c r="F227" s="87">
        <f t="shared" ref="F227:N227" si="38">SUM(F222:F226)</f>
        <v>160.87</v>
      </c>
      <c r="G227" s="87">
        <f t="shared" si="38"/>
        <v>0</v>
      </c>
      <c r="H227" s="87">
        <f t="shared" si="38"/>
        <v>114.511</v>
      </c>
      <c r="I227" s="87">
        <f t="shared" si="38"/>
        <v>0</v>
      </c>
      <c r="J227" s="87">
        <f t="shared" si="38"/>
        <v>46.359000000000002</v>
      </c>
      <c r="K227" s="87">
        <f t="shared" si="38"/>
        <v>0</v>
      </c>
      <c r="L227" s="87">
        <f t="shared" si="38"/>
        <v>0</v>
      </c>
      <c r="M227" s="88">
        <f t="shared" si="38"/>
        <v>45</v>
      </c>
      <c r="N227" s="88">
        <f t="shared" si="38"/>
        <v>45</v>
      </c>
      <c r="O227" s="62"/>
      <c r="P227" s="63"/>
      <c r="Q227" s="62"/>
    </row>
    <row r="228" spans="1:18" ht="20.25" x14ac:dyDescent="0.3">
      <c r="A228" s="335" t="s">
        <v>1398</v>
      </c>
      <c r="B228" s="336"/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7"/>
      <c r="O228" s="256"/>
      <c r="P228" s="6"/>
      <c r="Q228" s="6"/>
      <c r="R228" s="6"/>
    </row>
    <row r="229" spans="1:18" ht="56.25" customHeight="1" x14ac:dyDescent="0.25">
      <c r="A229" s="68" t="s">
        <v>1401</v>
      </c>
      <c r="B229" s="81" t="s">
        <v>618</v>
      </c>
      <c r="C229" s="157"/>
      <c r="D229" s="69"/>
      <c r="E229" s="132">
        <v>1300</v>
      </c>
      <c r="F229" s="166">
        <v>1300</v>
      </c>
      <c r="G229" s="76">
        <v>0</v>
      </c>
      <c r="H229" s="132">
        <v>0</v>
      </c>
      <c r="I229" s="76">
        <v>0</v>
      </c>
      <c r="J229" s="76">
        <v>0</v>
      </c>
      <c r="K229" s="76">
        <v>0</v>
      </c>
      <c r="L229" s="76">
        <v>0</v>
      </c>
      <c r="M229" s="73">
        <v>40</v>
      </c>
      <c r="N229" s="121">
        <v>40</v>
      </c>
      <c r="O229" s="61" t="s">
        <v>261</v>
      </c>
      <c r="P229" s="6"/>
      <c r="Q229" s="42" t="s">
        <v>434</v>
      </c>
      <c r="R229" s="6" t="s">
        <v>432</v>
      </c>
    </row>
    <row r="230" spans="1:18" s="64" customFormat="1" ht="16.5" x14ac:dyDescent="0.25">
      <c r="A230" s="136"/>
      <c r="B230" s="136" t="s">
        <v>169</v>
      </c>
      <c r="C230" s="136"/>
      <c r="D230" s="136"/>
      <c r="E230" s="87">
        <v>1300</v>
      </c>
      <c r="F230" s="87">
        <v>1300</v>
      </c>
      <c r="G230" s="87">
        <f t="shared" ref="G230:L230" si="39">SUM(G225:G229)</f>
        <v>0</v>
      </c>
      <c r="H230" s="87">
        <v>0</v>
      </c>
      <c r="I230" s="87">
        <f t="shared" si="39"/>
        <v>0</v>
      </c>
      <c r="J230" s="87">
        <v>0</v>
      </c>
      <c r="K230" s="87">
        <f t="shared" si="39"/>
        <v>0</v>
      </c>
      <c r="L230" s="87">
        <f t="shared" si="39"/>
        <v>0</v>
      </c>
      <c r="M230" s="88">
        <v>40</v>
      </c>
      <c r="N230" s="88">
        <v>40</v>
      </c>
      <c r="O230" s="62"/>
      <c r="P230" s="63"/>
      <c r="Q230" s="62"/>
    </row>
    <row r="231" spans="1:18" ht="20.25" x14ac:dyDescent="0.3">
      <c r="A231" s="335" t="s">
        <v>1399</v>
      </c>
      <c r="B231" s="336"/>
      <c r="C231" s="336"/>
      <c r="D231" s="336"/>
      <c r="E231" s="336"/>
      <c r="F231" s="336"/>
      <c r="G231" s="336"/>
      <c r="H231" s="336"/>
      <c r="I231" s="336"/>
      <c r="J231" s="336"/>
      <c r="K231" s="336"/>
      <c r="L231" s="336"/>
      <c r="M231" s="336"/>
      <c r="N231" s="337"/>
      <c r="O231" s="256"/>
      <c r="P231" s="6"/>
      <c r="Q231" s="6"/>
      <c r="R231" s="6"/>
    </row>
    <row r="232" spans="1:18" s="285" customFormat="1" ht="110.25" x14ac:dyDescent="0.3">
      <c r="A232" s="68" t="s">
        <v>1380</v>
      </c>
      <c r="B232" s="279" t="s">
        <v>1249</v>
      </c>
      <c r="C232" s="279" t="s">
        <v>1250</v>
      </c>
      <c r="D232" s="296" t="s">
        <v>1251</v>
      </c>
      <c r="E232" s="281">
        <v>54.1</v>
      </c>
      <c r="F232" s="281">
        <v>54.1</v>
      </c>
      <c r="G232" s="120">
        <v>0</v>
      </c>
      <c r="H232" s="120">
        <v>0</v>
      </c>
      <c r="I232" s="120">
        <v>0</v>
      </c>
      <c r="J232" s="281">
        <v>54.1</v>
      </c>
      <c r="K232" s="120">
        <v>0</v>
      </c>
      <c r="L232" s="120">
        <v>0</v>
      </c>
      <c r="M232" s="28">
        <v>0</v>
      </c>
      <c r="N232" s="28">
        <v>0</v>
      </c>
      <c r="O232" s="261"/>
      <c r="P232" s="284"/>
      <c r="Q232" s="284"/>
      <c r="R232" s="284"/>
    </row>
    <row r="233" spans="1:18" ht="20.25" x14ac:dyDescent="0.3">
      <c r="A233" s="136"/>
      <c r="B233" s="136" t="s">
        <v>169</v>
      </c>
      <c r="C233" s="136"/>
      <c r="D233" s="136"/>
      <c r="E233" s="87">
        <v>54.1</v>
      </c>
      <c r="F233" s="87">
        <v>54.1</v>
      </c>
      <c r="G233" s="87">
        <v>0</v>
      </c>
      <c r="H233" s="87">
        <v>0</v>
      </c>
      <c r="I233" s="87">
        <v>0</v>
      </c>
      <c r="J233" s="87">
        <v>54.1</v>
      </c>
      <c r="K233" s="87">
        <v>124</v>
      </c>
      <c r="L233" s="87">
        <v>0</v>
      </c>
      <c r="M233" s="88">
        <v>419</v>
      </c>
      <c r="N233" s="88">
        <v>419</v>
      </c>
      <c r="O233" s="256"/>
      <c r="P233" s="6"/>
      <c r="Q233" s="6"/>
      <c r="R233" s="6"/>
    </row>
    <row r="234" spans="1:18" ht="20.25" x14ac:dyDescent="0.3">
      <c r="A234" s="137"/>
      <c r="B234" s="100" t="s">
        <v>1070</v>
      </c>
      <c r="C234" s="137"/>
      <c r="D234" s="137"/>
      <c r="E234" s="101">
        <v>5028.3999999999996</v>
      </c>
      <c r="F234" s="101">
        <v>4887.58</v>
      </c>
      <c r="G234" s="101">
        <v>0</v>
      </c>
      <c r="H234" s="101">
        <v>3487.12</v>
      </c>
      <c r="I234" s="101">
        <v>0</v>
      </c>
      <c r="J234" s="101">
        <v>100.46</v>
      </c>
      <c r="K234" s="101">
        <v>124</v>
      </c>
      <c r="L234" s="101">
        <v>0</v>
      </c>
      <c r="M234" s="102">
        <v>1202</v>
      </c>
      <c r="N234" s="102">
        <v>1202</v>
      </c>
      <c r="O234" s="256"/>
      <c r="P234" s="6"/>
      <c r="Q234" s="6"/>
      <c r="R234" s="6"/>
    </row>
    <row r="235" spans="1:18" ht="25.5" x14ac:dyDescent="0.35">
      <c r="A235" s="354" t="s">
        <v>1071</v>
      </c>
      <c r="B235" s="355"/>
      <c r="C235" s="355"/>
      <c r="D235" s="355"/>
      <c r="E235" s="355"/>
      <c r="F235" s="355"/>
      <c r="G235" s="355"/>
      <c r="H235" s="355"/>
      <c r="I235" s="355"/>
      <c r="J235" s="355"/>
      <c r="K235" s="355"/>
      <c r="L235" s="355"/>
      <c r="M235" s="355"/>
      <c r="N235" s="355"/>
      <c r="O235" s="356"/>
      <c r="P235" s="6"/>
      <c r="Q235" s="6"/>
      <c r="R235" s="6"/>
    </row>
    <row r="236" spans="1:18" ht="20.25" x14ac:dyDescent="0.3">
      <c r="A236" s="335" t="s">
        <v>1072</v>
      </c>
      <c r="B236" s="336"/>
      <c r="C236" s="336"/>
      <c r="D236" s="336"/>
      <c r="E236" s="336"/>
      <c r="F236" s="336"/>
      <c r="G236" s="336"/>
      <c r="H236" s="336"/>
      <c r="I236" s="336"/>
      <c r="J236" s="336"/>
      <c r="K236" s="336"/>
      <c r="L236" s="336"/>
      <c r="M236" s="336"/>
      <c r="N236" s="337"/>
      <c r="O236" s="256"/>
      <c r="P236" s="6"/>
      <c r="Q236" s="6"/>
      <c r="R236" s="6"/>
    </row>
    <row r="237" spans="1:18" ht="82.5" x14ac:dyDescent="0.25">
      <c r="A237" s="68" t="s">
        <v>786</v>
      </c>
      <c r="B237" s="69" t="s">
        <v>528</v>
      </c>
      <c r="C237" s="122" t="s">
        <v>173</v>
      </c>
      <c r="D237" s="81" t="s">
        <v>527</v>
      </c>
      <c r="E237" s="141">
        <v>66000</v>
      </c>
      <c r="F237" s="120">
        <v>0</v>
      </c>
      <c r="G237" s="120">
        <v>0</v>
      </c>
      <c r="H237" s="141">
        <v>66000</v>
      </c>
      <c r="I237" s="76">
        <v>0</v>
      </c>
      <c r="J237" s="76">
        <v>0</v>
      </c>
      <c r="K237" s="76">
        <v>0</v>
      </c>
      <c r="L237" s="76">
        <v>0</v>
      </c>
      <c r="M237" s="84">
        <v>4000</v>
      </c>
      <c r="N237" s="73">
        <v>0</v>
      </c>
      <c r="O237" s="7" t="s">
        <v>174</v>
      </c>
      <c r="P237" s="6" t="s">
        <v>431</v>
      </c>
      <c r="Q237" s="65" t="s">
        <v>680</v>
      </c>
      <c r="R237" s="6" t="s">
        <v>432</v>
      </c>
    </row>
    <row r="238" spans="1:18" ht="409.5" x14ac:dyDescent="0.25">
      <c r="A238" s="68" t="s">
        <v>787</v>
      </c>
      <c r="B238" s="142" t="s">
        <v>170</v>
      </c>
      <c r="C238" s="143" t="s">
        <v>171</v>
      </c>
      <c r="D238" s="144" t="s">
        <v>1400</v>
      </c>
      <c r="E238" s="145">
        <v>60000</v>
      </c>
      <c r="F238" s="120">
        <v>0</v>
      </c>
      <c r="G238" s="120">
        <v>0</v>
      </c>
      <c r="H238" s="146">
        <v>60000</v>
      </c>
      <c r="I238" s="120">
        <v>0</v>
      </c>
      <c r="J238" s="120">
        <v>0</v>
      </c>
      <c r="K238" s="120">
        <v>0</v>
      </c>
      <c r="L238" s="120">
        <v>0</v>
      </c>
      <c r="M238" s="83">
        <v>610</v>
      </c>
      <c r="N238" s="73">
        <v>0</v>
      </c>
      <c r="O238" s="7" t="s">
        <v>172</v>
      </c>
      <c r="P238" s="6" t="s">
        <v>438</v>
      </c>
      <c r="Q238" s="65" t="s">
        <v>680</v>
      </c>
      <c r="R238" s="6" t="s">
        <v>428</v>
      </c>
    </row>
    <row r="239" spans="1:18" ht="66" x14ac:dyDescent="0.25">
      <c r="A239" s="68" t="s">
        <v>788</v>
      </c>
      <c r="B239" s="78" t="s">
        <v>183</v>
      </c>
      <c r="C239" s="122" t="s">
        <v>184</v>
      </c>
      <c r="D239" s="69" t="s">
        <v>185</v>
      </c>
      <c r="E239" s="71">
        <v>1800</v>
      </c>
      <c r="F239" s="120">
        <v>0</v>
      </c>
      <c r="G239" s="120">
        <v>0</v>
      </c>
      <c r="H239" s="71">
        <v>1800</v>
      </c>
      <c r="I239" s="120">
        <v>0</v>
      </c>
      <c r="J239" s="120">
        <v>0</v>
      </c>
      <c r="K239" s="120">
        <v>0</v>
      </c>
      <c r="L239" s="120">
        <v>0</v>
      </c>
      <c r="M239" s="73">
        <v>156</v>
      </c>
      <c r="N239" s="73">
        <v>0</v>
      </c>
      <c r="O239" s="7" t="s">
        <v>186</v>
      </c>
      <c r="P239" s="6" t="s">
        <v>431</v>
      </c>
      <c r="Q239" s="65" t="s">
        <v>680</v>
      </c>
      <c r="R239" s="6" t="s">
        <v>432</v>
      </c>
    </row>
    <row r="240" spans="1:18" ht="99" x14ac:dyDescent="0.25">
      <c r="A240" s="68" t="s">
        <v>789</v>
      </c>
      <c r="B240" s="78" t="s">
        <v>179</v>
      </c>
      <c r="C240" s="122" t="s">
        <v>180</v>
      </c>
      <c r="D240" s="69" t="s">
        <v>181</v>
      </c>
      <c r="E240" s="71">
        <v>3200</v>
      </c>
      <c r="F240" s="120">
        <v>800</v>
      </c>
      <c r="G240" s="120">
        <v>0</v>
      </c>
      <c r="H240" s="71">
        <v>3200</v>
      </c>
      <c r="I240" s="120">
        <v>0</v>
      </c>
      <c r="J240" s="120">
        <v>0</v>
      </c>
      <c r="K240" s="120">
        <v>0</v>
      </c>
      <c r="L240" s="120">
        <v>0</v>
      </c>
      <c r="M240" s="82">
        <v>85</v>
      </c>
      <c r="N240" s="73">
        <v>0</v>
      </c>
      <c r="O240" s="7" t="s">
        <v>182</v>
      </c>
      <c r="P240" s="6" t="s">
        <v>431</v>
      </c>
      <c r="Q240" s="65" t="s">
        <v>680</v>
      </c>
      <c r="R240" s="6" t="s">
        <v>432</v>
      </c>
    </row>
    <row r="241" spans="1:19" s="34" customFormat="1" ht="33" x14ac:dyDescent="0.25">
      <c r="A241" s="128" t="s">
        <v>790</v>
      </c>
      <c r="B241" s="98" t="s">
        <v>523</v>
      </c>
      <c r="C241" s="112" t="s">
        <v>681</v>
      </c>
      <c r="D241" s="127"/>
      <c r="E241" s="132">
        <v>700</v>
      </c>
      <c r="F241" s="76">
        <v>0</v>
      </c>
      <c r="G241" s="76">
        <v>0</v>
      </c>
      <c r="H241" s="132">
        <v>700</v>
      </c>
      <c r="I241" s="76">
        <v>0</v>
      </c>
      <c r="J241" s="76">
        <v>0</v>
      </c>
      <c r="K241" s="76">
        <v>0</v>
      </c>
      <c r="L241" s="76">
        <v>0</v>
      </c>
      <c r="M241" s="73"/>
      <c r="N241" s="73">
        <v>0</v>
      </c>
      <c r="O241" s="7" t="s">
        <v>525</v>
      </c>
      <c r="P241" s="6"/>
      <c r="Q241" s="6"/>
      <c r="R241" s="6"/>
      <c r="S241" s="1"/>
    </row>
    <row r="242" spans="1:19" s="64" customFormat="1" ht="16.5" x14ac:dyDescent="0.25">
      <c r="A242" s="136"/>
      <c r="B242" s="136" t="s">
        <v>169</v>
      </c>
      <c r="C242" s="136"/>
      <c r="D242" s="136"/>
      <c r="E242" s="87">
        <f>SUM(E237:E241)</f>
        <v>131700</v>
      </c>
      <c r="F242" s="87">
        <f t="shared" ref="F242:N242" si="40">SUM(F237:F241)</f>
        <v>800</v>
      </c>
      <c r="G242" s="87">
        <f t="shared" si="40"/>
        <v>0</v>
      </c>
      <c r="H242" s="87">
        <f t="shared" si="40"/>
        <v>131700</v>
      </c>
      <c r="I242" s="87">
        <f t="shared" si="40"/>
        <v>0</v>
      </c>
      <c r="J242" s="87">
        <f t="shared" si="40"/>
        <v>0</v>
      </c>
      <c r="K242" s="87">
        <f t="shared" si="40"/>
        <v>0</v>
      </c>
      <c r="L242" s="87">
        <f t="shared" si="40"/>
        <v>0</v>
      </c>
      <c r="M242" s="88">
        <f t="shared" si="40"/>
        <v>4851</v>
      </c>
      <c r="N242" s="88">
        <f t="shared" si="40"/>
        <v>0</v>
      </c>
      <c r="O242" s="62"/>
      <c r="P242" s="63"/>
      <c r="Q242" s="62"/>
    </row>
    <row r="243" spans="1:19" ht="20.25" x14ac:dyDescent="0.3">
      <c r="A243" s="335" t="s">
        <v>1073</v>
      </c>
      <c r="B243" s="336"/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7"/>
    </row>
    <row r="244" spans="1:19" ht="82.5" x14ac:dyDescent="0.25">
      <c r="A244" s="147" t="s">
        <v>791</v>
      </c>
      <c r="B244" s="69" t="s">
        <v>526</v>
      </c>
      <c r="C244" s="122" t="s">
        <v>173</v>
      </c>
      <c r="D244" s="78" t="s">
        <v>530</v>
      </c>
      <c r="E244" s="148">
        <v>6600</v>
      </c>
      <c r="F244" s="120">
        <v>0</v>
      </c>
      <c r="G244" s="120">
        <v>0</v>
      </c>
      <c r="H244" s="148">
        <v>6600</v>
      </c>
      <c r="I244" s="120">
        <v>0</v>
      </c>
      <c r="J244" s="120">
        <v>0</v>
      </c>
      <c r="K244" s="120">
        <v>0</v>
      </c>
      <c r="L244" s="120">
        <v>0</v>
      </c>
      <c r="M244" s="82">
        <v>2000</v>
      </c>
      <c r="N244" s="73">
        <v>0</v>
      </c>
      <c r="O244" s="7" t="s">
        <v>529</v>
      </c>
      <c r="P244" s="43" t="s">
        <v>431</v>
      </c>
      <c r="Q244" s="43" t="s">
        <v>426</v>
      </c>
      <c r="R244" s="43" t="s">
        <v>432</v>
      </c>
    </row>
    <row r="245" spans="1:19" ht="115.5" x14ac:dyDescent="0.25">
      <c r="A245" s="149" t="s">
        <v>792</v>
      </c>
      <c r="B245" s="144" t="s">
        <v>205</v>
      </c>
      <c r="C245" s="112" t="s">
        <v>206</v>
      </c>
      <c r="D245" s="150" t="s">
        <v>207</v>
      </c>
      <c r="E245" s="151">
        <v>145</v>
      </c>
      <c r="F245" s="76">
        <v>0</v>
      </c>
      <c r="G245" s="76">
        <v>0</v>
      </c>
      <c r="H245" s="132">
        <v>145</v>
      </c>
      <c r="I245" s="76">
        <v>0</v>
      </c>
      <c r="J245" s="76">
        <v>0</v>
      </c>
      <c r="K245" s="76">
        <v>0</v>
      </c>
      <c r="L245" s="76">
        <v>0</v>
      </c>
      <c r="M245" s="73">
        <v>22</v>
      </c>
      <c r="N245" s="121">
        <v>0</v>
      </c>
      <c r="O245" s="7" t="s">
        <v>199</v>
      </c>
      <c r="P245" s="6" t="s">
        <v>438</v>
      </c>
      <c r="Q245" s="41" t="s">
        <v>426</v>
      </c>
      <c r="R245" s="12" t="s">
        <v>432</v>
      </c>
    </row>
    <row r="246" spans="1:19" ht="95.25" customHeight="1" x14ac:dyDescent="0.25">
      <c r="A246" s="153" t="s">
        <v>793</v>
      </c>
      <c r="B246" s="81" t="s">
        <v>216</v>
      </c>
      <c r="C246" s="112" t="s">
        <v>217</v>
      </c>
      <c r="D246" s="81" t="s">
        <v>218</v>
      </c>
      <c r="E246" s="71">
        <v>30</v>
      </c>
      <c r="F246" s="76">
        <v>0</v>
      </c>
      <c r="G246" s="76">
        <v>0</v>
      </c>
      <c r="H246" s="71">
        <v>30</v>
      </c>
      <c r="I246" s="76">
        <v>0</v>
      </c>
      <c r="J246" s="76">
        <v>0</v>
      </c>
      <c r="K246" s="76">
        <v>0</v>
      </c>
      <c r="L246" s="76">
        <v>0</v>
      </c>
      <c r="M246" s="82">
        <v>30</v>
      </c>
      <c r="N246" s="121">
        <v>0</v>
      </c>
      <c r="O246" s="7" t="s">
        <v>219</v>
      </c>
      <c r="P246" s="6" t="s">
        <v>427</v>
      </c>
      <c r="Q246" s="6" t="s">
        <v>426</v>
      </c>
      <c r="R246" s="6" t="s">
        <v>430</v>
      </c>
    </row>
    <row r="247" spans="1:19" ht="63.75" customHeight="1" x14ac:dyDescent="0.25">
      <c r="A247" s="91" t="s">
        <v>794</v>
      </c>
      <c r="B247" s="81" t="s">
        <v>230</v>
      </c>
      <c r="C247" s="122" t="s">
        <v>231</v>
      </c>
      <c r="D247" s="81" t="s">
        <v>232</v>
      </c>
      <c r="E247" s="71">
        <v>10</v>
      </c>
      <c r="F247" s="76">
        <v>0</v>
      </c>
      <c r="G247" s="76">
        <v>0</v>
      </c>
      <c r="H247" s="71">
        <v>10</v>
      </c>
      <c r="I247" s="76">
        <v>0</v>
      </c>
      <c r="J247" s="76">
        <v>0</v>
      </c>
      <c r="K247" s="76">
        <v>0</v>
      </c>
      <c r="L247" s="76">
        <v>0</v>
      </c>
      <c r="M247" s="82">
        <v>25</v>
      </c>
      <c r="N247" s="121">
        <v>0</v>
      </c>
      <c r="O247" s="7" t="s">
        <v>233</v>
      </c>
      <c r="P247" s="6" t="s">
        <v>427</v>
      </c>
      <c r="Q247" s="6" t="s">
        <v>426</v>
      </c>
      <c r="R247" s="6" t="s">
        <v>428</v>
      </c>
    </row>
    <row r="248" spans="1:19" ht="66" x14ac:dyDescent="0.25">
      <c r="A248" s="68" t="s">
        <v>795</v>
      </c>
      <c r="B248" s="81" t="s">
        <v>238</v>
      </c>
      <c r="C248" s="273" t="s">
        <v>239</v>
      </c>
      <c r="D248" s="81" t="s">
        <v>240</v>
      </c>
      <c r="E248" s="71">
        <v>7</v>
      </c>
      <c r="F248" s="76">
        <v>0</v>
      </c>
      <c r="G248" s="76">
        <v>0</v>
      </c>
      <c r="H248" s="71">
        <v>7</v>
      </c>
      <c r="I248" s="76">
        <v>0</v>
      </c>
      <c r="J248" s="76">
        <v>0</v>
      </c>
      <c r="K248" s="76">
        <v>0</v>
      </c>
      <c r="L248" s="76">
        <v>0</v>
      </c>
      <c r="M248" s="82">
        <v>12</v>
      </c>
      <c r="N248" s="121">
        <v>1</v>
      </c>
      <c r="O248" s="7" t="s">
        <v>199</v>
      </c>
      <c r="P248" s="6" t="s">
        <v>427</v>
      </c>
      <c r="Q248" s="6" t="s">
        <v>426</v>
      </c>
      <c r="R248" s="6" t="s">
        <v>430</v>
      </c>
    </row>
    <row r="249" spans="1:19" ht="99" x14ac:dyDescent="0.25">
      <c r="A249" s="128" t="s">
        <v>796</v>
      </c>
      <c r="B249" s="155" t="s">
        <v>241</v>
      </c>
      <c r="C249" s="112" t="s">
        <v>242</v>
      </c>
      <c r="D249" s="156" t="s">
        <v>243</v>
      </c>
      <c r="E249" s="72">
        <v>6.5</v>
      </c>
      <c r="F249" s="76">
        <v>0</v>
      </c>
      <c r="G249" s="76">
        <v>0</v>
      </c>
      <c r="H249" s="72">
        <v>6.5</v>
      </c>
      <c r="I249" s="76">
        <v>0</v>
      </c>
      <c r="J249" s="76">
        <v>0</v>
      </c>
      <c r="K249" s="76">
        <v>0</v>
      </c>
      <c r="L249" s="76">
        <v>0</v>
      </c>
      <c r="M249" s="73">
        <v>10</v>
      </c>
      <c r="N249" s="73">
        <v>0</v>
      </c>
      <c r="O249" s="7" t="s">
        <v>244</v>
      </c>
      <c r="P249" s="6" t="s">
        <v>427</v>
      </c>
      <c r="Q249" s="6" t="s">
        <v>426</v>
      </c>
      <c r="R249" s="6" t="s">
        <v>430</v>
      </c>
    </row>
    <row r="250" spans="1:19" ht="64.5" customHeight="1" x14ac:dyDescent="0.25">
      <c r="A250" s="91" t="s">
        <v>797</v>
      </c>
      <c r="B250" s="81" t="s">
        <v>245</v>
      </c>
      <c r="C250" s="314" t="s">
        <v>246</v>
      </c>
      <c r="D250" s="81" t="s">
        <v>247</v>
      </c>
      <c r="E250" s="148">
        <v>3</v>
      </c>
      <c r="F250" s="120">
        <v>0</v>
      </c>
      <c r="G250" s="76">
        <v>0</v>
      </c>
      <c r="H250" s="71">
        <v>3</v>
      </c>
      <c r="I250" s="76">
        <v>0</v>
      </c>
      <c r="J250" s="76">
        <v>0</v>
      </c>
      <c r="K250" s="76">
        <v>0</v>
      </c>
      <c r="L250" s="76">
        <v>0</v>
      </c>
      <c r="M250" s="82">
        <v>18</v>
      </c>
      <c r="N250" s="121">
        <v>2</v>
      </c>
      <c r="O250" s="7" t="s">
        <v>248</v>
      </c>
      <c r="P250" s="6" t="s">
        <v>427</v>
      </c>
      <c r="Q250" s="6" t="s">
        <v>426</v>
      </c>
      <c r="R250" s="6" t="s">
        <v>428</v>
      </c>
    </row>
    <row r="251" spans="1:19" ht="82.5" x14ac:dyDescent="0.25">
      <c r="A251" s="68" t="s">
        <v>798</v>
      </c>
      <c r="B251" s="81" t="s">
        <v>249</v>
      </c>
      <c r="C251" s="112" t="s">
        <v>250</v>
      </c>
      <c r="D251" s="81" t="s">
        <v>251</v>
      </c>
      <c r="E251" s="71">
        <v>3</v>
      </c>
      <c r="F251" s="76">
        <v>0</v>
      </c>
      <c r="G251" s="76">
        <v>0</v>
      </c>
      <c r="H251" s="71">
        <v>3</v>
      </c>
      <c r="I251" s="76">
        <v>0</v>
      </c>
      <c r="J251" s="76">
        <v>0</v>
      </c>
      <c r="K251" s="76">
        <v>0</v>
      </c>
      <c r="L251" s="76">
        <v>0</v>
      </c>
      <c r="M251" s="82">
        <v>25</v>
      </c>
      <c r="N251" s="121">
        <v>0</v>
      </c>
      <c r="O251" s="7" t="s">
        <v>252</v>
      </c>
      <c r="P251" s="6" t="s">
        <v>427</v>
      </c>
      <c r="Q251" s="6" t="s">
        <v>426</v>
      </c>
      <c r="R251" s="6" t="s">
        <v>430</v>
      </c>
    </row>
    <row r="252" spans="1:19" ht="82.5" x14ac:dyDescent="0.25">
      <c r="A252" s="77" t="s">
        <v>799</v>
      </c>
      <c r="B252" s="154" t="s">
        <v>258</v>
      </c>
      <c r="C252" s="273" t="s">
        <v>259</v>
      </c>
      <c r="D252" s="123" t="s">
        <v>260</v>
      </c>
      <c r="E252" s="72">
        <v>3</v>
      </c>
      <c r="F252" s="76">
        <v>0</v>
      </c>
      <c r="G252" s="76">
        <v>0</v>
      </c>
      <c r="H252" s="72">
        <v>3</v>
      </c>
      <c r="I252" s="76">
        <v>0</v>
      </c>
      <c r="J252" s="76">
        <v>0</v>
      </c>
      <c r="K252" s="76">
        <v>0</v>
      </c>
      <c r="L252" s="76">
        <v>0</v>
      </c>
      <c r="M252" s="73">
        <v>5</v>
      </c>
      <c r="N252" s="121">
        <v>0</v>
      </c>
      <c r="O252" s="7" t="s">
        <v>261</v>
      </c>
      <c r="P252" s="6" t="s">
        <v>427</v>
      </c>
      <c r="Q252" s="6" t="s">
        <v>426</v>
      </c>
      <c r="R252" s="6" t="s">
        <v>430</v>
      </c>
    </row>
    <row r="253" spans="1:19" ht="82.5" x14ac:dyDescent="0.25">
      <c r="A253" s="77" t="s">
        <v>1062</v>
      </c>
      <c r="B253" s="263" t="s">
        <v>76</v>
      </c>
      <c r="C253" s="112" t="s">
        <v>1403</v>
      </c>
      <c r="D253" s="271" t="s">
        <v>77</v>
      </c>
      <c r="E253" s="272">
        <v>10</v>
      </c>
      <c r="F253" s="111">
        <v>0</v>
      </c>
      <c r="G253" s="111">
        <v>0</v>
      </c>
      <c r="H253" s="110">
        <v>10</v>
      </c>
      <c r="I253" s="111">
        <v>0</v>
      </c>
      <c r="J253" s="111">
        <v>0</v>
      </c>
      <c r="K253" s="111">
        <v>0</v>
      </c>
      <c r="L253" s="111">
        <v>0</v>
      </c>
      <c r="M253" s="125">
        <v>10</v>
      </c>
      <c r="N253" s="125">
        <v>0</v>
      </c>
      <c r="O253" s="7"/>
      <c r="P253" s="6"/>
      <c r="Q253" s="6"/>
      <c r="R253" s="6"/>
    </row>
    <row r="254" spans="1:19" ht="66" x14ac:dyDescent="0.25">
      <c r="A254" s="77" t="s">
        <v>1416</v>
      </c>
      <c r="B254" s="263" t="s">
        <v>1215</v>
      </c>
      <c r="C254" s="112" t="s">
        <v>1216</v>
      </c>
      <c r="D254" s="271" t="s">
        <v>1412</v>
      </c>
      <c r="E254" s="272">
        <v>10</v>
      </c>
      <c r="F254" s="111">
        <v>0</v>
      </c>
      <c r="G254" s="111">
        <v>0</v>
      </c>
      <c r="H254" s="110">
        <v>10</v>
      </c>
      <c r="I254" s="111">
        <v>0</v>
      </c>
      <c r="J254" s="111">
        <v>0</v>
      </c>
      <c r="K254" s="111">
        <v>0</v>
      </c>
      <c r="L254" s="111">
        <v>0</v>
      </c>
      <c r="M254" s="125">
        <v>10</v>
      </c>
      <c r="N254" s="125">
        <v>0</v>
      </c>
      <c r="O254" s="7"/>
      <c r="P254" s="6"/>
      <c r="Q254" s="6"/>
      <c r="R254" s="6"/>
    </row>
    <row r="255" spans="1:19" ht="82.5" x14ac:dyDescent="0.25">
      <c r="A255" s="77" t="s">
        <v>1417</v>
      </c>
      <c r="B255" s="263" t="s">
        <v>464</v>
      </c>
      <c r="C255" s="112" t="s">
        <v>465</v>
      </c>
      <c r="D255" s="107" t="s">
        <v>1409</v>
      </c>
      <c r="E255" s="264">
        <v>6.55</v>
      </c>
      <c r="F255" s="265">
        <v>0</v>
      </c>
      <c r="G255" s="265">
        <v>0</v>
      </c>
      <c r="H255" s="265">
        <v>6.55</v>
      </c>
      <c r="I255" s="265">
        <v>0</v>
      </c>
      <c r="J255" s="265">
        <v>0</v>
      </c>
      <c r="K255" s="265">
        <v>0</v>
      </c>
      <c r="L255" s="265">
        <v>0</v>
      </c>
      <c r="M255" s="126">
        <v>17</v>
      </c>
      <c r="N255" s="165">
        <v>0</v>
      </c>
      <c r="O255" s="7"/>
      <c r="P255" s="6"/>
      <c r="Q255" s="6"/>
      <c r="R255" s="6"/>
    </row>
    <row r="256" spans="1:19" ht="66" x14ac:dyDescent="0.25">
      <c r="A256" s="77" t="s">
        <v>1418</v>
      </c>
      <c r="B256" s="263" t="s">
        <v>635</v>
      </c>
      <c r="C256" s="321" t="s">
        <v>634</v>
      </c>
      <c r="D256" s="107" t="s">
        <v>1406</v>
      </c>
      <c r="E256" s="264">
        <v>5</v>
      </c>
      <c r="F256" s="265">
        <v>0</v>
      </c>
      <c r="G256" s="265">
        <v>0</v>
      </c>
      <c r="H256" s="265">
        <v>5</v>
      </c>
      <c r="I256" s="265">
        <v>0</v>
      </c>
      <c r="J256" s="265">
        <v>0</v>
      </c>
      <c r="K256" s="265">
        <v>0</v>
      </c>
      <c r="L256" s="265">
        <v>0</v>
      </c>
      <c r="M256" s="126">
        <v>7</v>
      </c>
      <c r="N256" s="126">
        <v>0</v>
      </c>
      <c r="O256" s="7"/>
      <c r="P256" s="6"/>
      <c r="Q256" s="6"/>
      <c r="R256" s="6"/>
    </row>
    <row r="257" spans="1:18" ht="82.5" x14ac:dyDescent="0.25">
      <c r="A257" s="77" t="s">
        <v>1419</v>
      </c>
      <c r="B257" s="159" t="s">
        <v>662</v>
      </c>
      <c r="C257" s="112" t="s">
        <v>661</v>
      </c>
      <c r="D257" s="271" t="s">
        <v>660</v>
      </c>
      <c r="E257" s="111">
        <v>5</v>
      </c>
      <c r="F257" s="111">
        <v>0</v>
      </c>
      <c r="G257" s="111">
        <v>0</v>
      </c>
      <c r="H257" s="111">
        <v>5</v>
      </c>
      <c r="I257" s="111">
        <v>0</v>
      </c>
      <c r="J257" s="111">
        <v>0</v>
      </c>
      <c r="K257" s="111">
        <v>0</v>
      </c>
      <c r="L257" s="111">
        <v>0</v>
      </c>
      <c r="M257" s="125">
        <v>7</v>
      </c>
      <c r="N257" s="125">
        <v>0</v>
      </c>
      <c r="O257" s="7"/>
      <c r="P257" s="6"/>
      <c r="Q257" s="6"/>
      <c r="R257" s="6"/>
    </row>
    <row r="258" spans="1:18" ht="82.5" x14ac:dyDescent="0.25">
      <c r="A258" s="77" t="s">
        <v>1420</v>
      </c>
      <c r="B258" s="159" t="s">
        <v>651</v>
      </c>
      <c r="C258" s="112" t="s">
        <v>653</v>
      </c>
      <c r="D258" s="271" t="s">
        <v>650</v>
      </c>
      <c r="E258" s="111">
        <v>4.5</v>
      </c>
      <c r="F258" s="111">
        <v>0</v>
      </c>
      <c r="G258" s="111">
        <v>0</v>
      </c>
      <c r="H258" s="111">
        <v>4.5</v>
      </c>
      <c r="I258" s="111">
        <v>0</v>
      </c>
      <c r="J258" s="111">
        <v>0</v>
      </c>
      <c r="K258" s="111">
        <v>0</v>
      </c>
      <c r="L258" s="111">
        <v>0</v>
      </c>
      <c r="M258" s="125">
        <v>10</v>
      </c>
      <c r="N258" s="125">
        <v>0</v>
      </c>
      <c r="O258" s="7"/>
      <c r="P258" s="6"/>
      <c r="Q258" s="6"/>
      <c r="R258" s="6"/>
    </row>
    <row r="259" spans="1:18" ht="99" x14ac:dyDescent="0.25">
      <c r="A259" s="77" t="s">
        <v>1421</v>
      </c>
      <c r="B259" s="159" t="s">
        <v>1313</v>
      </c>
      <c r="C259" s="112" t="s">
        <v>120</v>
      </c>
      <c r="D259" s="271" t="s">
        <v>1413</v>
      </c>
      <c r="E259" s="272">
        <v>3</v>
      </c>
      <c r="F259" s="111">
        <v>0</v>
      </c>
      <c r="G259" s="111">
        <v>0</v>
      </c>
      <c r="H259" s="110">
        <v>3</v>
      </c>
      <c r="I259" s="111">
        <v>0</v>
      </c>
      <c r="J259" s="111">
        <v>0</v>
      </c>
      <c r="K259" s="111">
        <v>0</v>
      </c>
      <c r="L259" s="111">
        <v>0</v>
      </c>
      <c r="M259" s="125">
        <v>4</v>
      </c>
      <c r="N259" s="125">
        <v>0</v>
      </c>
      <c r="O259" s="7"/>
      <c r="P259" s="6"/>
      <c r="Q259" s="6"/>
      <c r="R259" s="6"/>
    </row>
    <row r="260" spans="1:18" ht="99" x14ac:dyDescent="0.25">
      <c r="A260" s="77" t="s">
        <v>1422</v>
      </c>
      <c r="B260" s="263" t="s">
        <v>128</v>
      </c>
      <c r="C260" s="112" t="s">
        <v>129</v>
      </c>
      <c r="D260" s="271" t="s">
        <v>1404</v>
      </c>
      <c r="E260" s="272">
        <v>3</v>
      </c>
      <c r="F260" s="111">
        <v>0</v>
      </c>
      <c r="G260" s="111">
        <v>0</v>
      </c>
      <c r="H260" s="110">
        <v>3</v>
      </c>
      <c r="I260" s="111">
        <v>0</v>
      </c>
      <c r="J260" s="111">
        <v>0</v>
      </c>
      <c r="K260" s="111">
        <v>0</v>
      </c>
      <c r="L260" s="111">
        <v>0</v>
      </c>
      <c r="M260" s="125">
        <v>9</v>
      </c>
      <c r="N260" s="125">
        <v>0</v>
      </c>
      <c r="O260" s="7"/>
      <c r="P260" s="6"/>
      <c r="Q260" s="6"/>
      <c r="R260" s="6"/>
    </row>
    <row r="261" spans="1:18" ht="66" x14ac:dyDescent="0.25">
      <c r="A261" s="77" t="s">
        <v>1423</v>
      </c>
      <c r="B261" s="263" t="s">
        <v>509</v>
      </c>
      <c r="C261" s="273" t="s">
        <v>508</v>
      </c>
      <c r="D261" s="295" t="s">
        <v>1411</v>
      </c>
      <c r="E261" s="272">
        <v>3</v>
      </c>
      <c r="F261" s="111">
        <v>0</v>
      </c>
      <c r="G261" s="111">
        <v>0</v>
      </c>
      <c r="H261" s="110">
        <v>3</v>
      </c>
      <c r="I261" s="111">
        <v>0</v>
      </c>
      <c r="J261" s="111">
        <v>0</v>
      </c>
      <c r="K261" s="111">
        <v>0</v>
      </c>
      <c r="L261" s="111">
        <v>0</v>
      </c>
      <c r="M261" s="125">
        <v>5</v>
      </c>
      <c r="N261" s="125">
        <v>0</v>
      </c>
      <c r="O261" s="7"/>
      <c r="P261" s="6"/>
      <c r="Q261" s="6"/>
      <c r="R261" s="6"/>
    </row>
    <row r="262" spans="1:18" ht="82.5" x14ac:dyDescent="0.25">
      <c r="A262" s="77" t="s">
        <v>1424</v>
      </c>
      <c r="B262" s="159" t="s">
        <v>130</v>
      </c>
      <c r="C262" s="273" t="s">
        <v>129</v>
      </c>
      <c r="D262" s="319" t="s">
        <v>1405</v>
      </c>
      <c r="E262" s="272">
        <v>3</v>
      </c>
      <c r="F262" s="111">
        <v>0</v>
      </c>
      <c r="G262" s="111">
        <v>0</v>
      </c>
      <c r="H262" s="110">
        <v>3</v>
      </c>
      <c r="I262" s="111">
        <v>0</v>
      </c>
      <c r="J262" s="111">
        <v>0</v>
      </c>
      <c r="K262" s="111">
        <v>0</v>
      </c>
      <c r="L262" s="111">
        <v>0</v>
      </c>
      <c r="M262" s="125">
        <v>4</v>
      </c>
      <c r="N262" s="125">
        <v>0</v>
      </c>
      <c r="O262" s="7"/>
      <c r="P262" s="6"/>
      <c r="Q262" s="6"/>
      <c r="R262" s="6"/>
    </row>
    <row r="263" spans="1:18" ht="66" x14ac:dyDescent="0.25">
      <c r="A263" s="77" t="s">
        <v>1425</v>
      </c>
      <c r="B263" s="263" t="s">
        <v>658</v>
      </c>
      <c r="C263" s="112" t="s">
        <v>659</v>
      </c>
      <c r="D263" s="107" t="s">
        <v>657</v>
      </c>
      <c r="E263" s="264">
        <v>2</v>
      </c>
      <c r="F263" s="265">
        <v>0</v>
      </c>
      <c r="G263" s="265">
        <v>0</v>
      </c>
      <c r="H263" s="265">
        <v>2</v>
      </c>
      <c r="I263" s="265">
        <v>0</v>
      </c>
      <c r="J263" s="265">
        <v>0</v>
      </c>
      <c r="K263" s="265">
        <v>0</v>
      </c>
      <c r="L263" s="265">
        <v>0</v>
      </c>
      <c r="M263" s="126">
        <v>2</v>
      </c>
      <c r="N263" s="126">
        <v>0</v>
      </c>
      <c r="O263" s="7"/>
      <c r="P263" s="6"/>
      <c r="Q263" s="6"/>
      <c r="R263" s="6"/>
    </row>
    <row r="264" spans="1:18" ht="66" x14ac:dyDescent="0.25">
      <c r="A264" s="68" t="s">
        <v>1426</v>
      </c>
      <c r="B264" s="81" t="s">
        <v>262</v>
      </c>
      <c r="C264" s="112" t="s">
        <v>263</v>
      </c>
      <c r="D264" s="69" t="s">
        <v>264</v>
      </c>
      <c r="E264" s="132">
        <v>2</v>
      </c>
      <c r="F264" s="76">
        <v>0</v>
      </c>
      <c r="G264" s="76">
        <v>0</v>
      </c>
      <c r="H264" s="158">
        <v>2</v>
      </c>
      <c r="I264" s="76">
        <v>0</v>
      </c>
      <c r="J264" s="76">
        <v>0</v>
      </c>
      <c r="K264" s="76">
        <v>0</v>
      </c>
      <c r="L264" s="76">
        <v>0</v>
      </c>
      <c r="M264" s="73">
        <v>5</v>
      </c>
      <c r="N264" s="121">
        <v>0</v>
      </c>
      <c r="O264" s="7" t="s">
        <v>261</v>
      </c>
      <c r="P264" s="6" t="s">
        <v>427</v>
      </c>
      <c r="Q264" s="6" t="s">
        <v>426</v>
      </c>
      <c r="R264" s="6" t="s">
        <v>432</v>
      </c>
    </row>
    <row r="265" spans="1:18" s="64" customFormat="1" ht="16.5" x14ac:dyDescent="0.25">
      <c r="A265" s="136"/>
      <c r="B265" s="136" t="s">
        <v>169</v>
      </c>
      <c r="C265" s="136"/>
      <c r="D265" s="136"/>
      <c r="E265" s="87">
        <f t="shared" ref="E265:M265" si="41">SUM(E244:E264)</f>
        <v>6864.55</v>
      </c>
      <c r="F265" s="87">
        <f t="shared" si="41"/>
        <v>0</v>
      </c>
      <c r="G265" s="87">
        <f t="shared" si="41"/>
        <v>0</v>
      </c>
      <c r="H265" s="87">
        <f t="shared" si="41"/>
        <v>6864.55</v>
      </c>
      <c r="I265" s="87">
        <f t="shared" si="41"/>
        <v>0</v>
      </c>
      <c r="J265" s="87">
        <f t="shared" si="41"/>
        <v>0</v>
      </c>
      <c r="K265" s="87">
        <f t="shared" si="41"/>
        <v>0</v>
      </c>
      <c r="L265" s="87">
        <f t="shared" si="41"/>
        <v>0</v>
      </c>
      <c r="M265" s="88">
        <f t="shared" si="41"/>
        <v>2237</v>
      </c>
      <c r="N265" s="88">
        <v>3</v>
      </c>
      <c r="O265" s="62"/>
      <c r="P265" s="63"/>
      <c r="Q265" s="62"/>
    </row>
    <row r="266" spans="1:18" ht="20.25" x14ac:dyDescent="0.3">
      <c r="A266" s="335" t="s">
        <v>1074</v>
      </c>
      <c r="B266" s="336"/>
      <c r="C266" s="336"/>
      <c r="D266" s="336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7"/>
      <c r="P266" s="36"/>
      <c r="Q266" s="36"/>
      <c r="R266" s="36"/>
    </row>
    <row r="267" spans="1:18" ht="49.5" x14ac:dyDescent="0.25">
      <c r="A267" s="68" t="s">
        <v>800</v>
      </c>
      <c r="B267" s="78" t="s">
        <v>187</v>
      </c>
      <c r="C267" s="108" t="s">
        <v>908</v>
      </c>
      <c r="D267" s="78" t="s">
        <v>909</v>
      </c>
      <c r="E267" s="71">
        <v>1350.6</v>
      </c>
      <c r="F267" s="120">
        <v>0</v>
      </c>
      <c r="G267" s="120">
        <v>0</v>
      </c>
      <c r="H267" s="71">
        <v>1350.6</v>
      </c>
      <c r="I267" s="120">
        <v>0</v>
      </c>
      <c r="J267" s="120">
        <v>0</v>
      </c>
      <c r="K267" s="120">
        <v>0</v>
      </c>
      <c r="L267" s="76">
        <v>0</v>
      </c>
      <c r="M267" s="242">
        <v>120</v>
      </c>
      <c r="N267" s="73">
        <v>0</v>
      </c>
      <c r="O267" s="7" t="s">
        <v>188</v>
      </c>
      <c r="P267" s="6" t="s">
        <v>427</v>
      </c>
      <c r="Q267" s="6" t="s">
        <v>433</v>
      </c>
      <c r="R267" s="6" t="s">
        <v>432</v>
      </c>
    </row>
    <row r="268" spans="1:18" ht="99" x14ac:dyDescent="0.25">
      <c r="A268" s="68" t="s">
        <v>801</v>
      </c>
      <c r="B268" s="78" t="s">
        <v>950</v>
      </c>
      <c r="C268" s="108" t="s">
        <v>1019</v>
      </c>
      <c r="D268" s="78" t="s">
        <v>951</v>
      </c>
      <c r="E268" s="232">
        <v>918</v>
      </c>
      <c r="F268" s="120">
        <v>0</v>
      </c>
      <c r="G268" s="120">
        <v>0</v>
      </c>
      <c r="H268" s="232">
        <v>918</v>
      </c>
      <c r="I268" s="120">
        <v>0</v>
      </c>
      <c r="J268" s="120">
        <v>0</v>
      </c>
      <c r="K268" s="120">
        <v>0</v>
      </c>
      <c r="L268" s="76">
        <v>0</v>
      </c>
      <c r="M268" s="241">
        <v>60</v>
      </c>
      <c r="N268" s="244">
        <v>0</v>
      </c>
      <c r="O268" s="7"/>
      <c r="P268" s="6"/>
      <c r="Q268" s="6"/>
      <c r="R268" s="6"/>
    </row>
    <row r="269" spans="1:18" ht="99" x14ac:dyDescent="0.25">
      <c r="A269" s="68" t="s">
        <v>802</v>
      </c>
      <c r="B269" s="78" t="s">
        <v>944</v>
      </c>
      <c r="C269" s="108" t="s">
        <v>946</v>
      </c>
      <c r="D269" s="78" t="s">
        <v>945</v>
      </c>
      <c r="E269" s="232">
        <v>868.79</v>
      </c>
      <c r="F269" s="120">
        <v>0</v>
      </c>
      <c r="G269" s="120">
        <v>0</v>
      </c>
      <c r="H269" s="232">
        <v>868.79</v>
      </c>
      <c r="I269" s="120">
        <v>0</v>
      </c>
      <c r="J269" s="120">
        <v>0</v>
      </c>
      <c r="K269" s="120">
        <v>0</v>
      </c>
      <c r="L269" s="76">
        <v>0</v>
      </c>
      <c r="M269" s="241">
        <v>60</v>
      </c>
      <c r="N269" s="244">
        <v>0</v>
      </c>
      <c r="O269" s="7"/>
      <c r="P269" s="6"/>
      <c r="Q269" s="6"/>
      <c r="R269" s="6"/>
    </row>
    <row r="270" spans="1:18" ht="49.5" x14ac:dyDescent="0.25">
      <c r="A270" s="68" t="s">
        <v>1075</v>
      </c>
      <c r="B270" s="78" t="s">
        <v>910</v>
      </c>
      <c r="C270" s="108" t="s">
        <v>912</v>
      </c>
      <c r="D270" s="78" t="s">
        <v>911</v>
      </c>
      <c r="E270" s="382">
        <v>753.5</v>
      </c>
      <c r="F270" s="385">
        <v>0</v>
      </c>
      <c r="G270" s="385">
        <v>0</v>
      </c>
      <c r="H270" s="382">
        <v>753.5</v>
      </c>
      <c r="I270" s="385">
        <v>0</v>
      </c>
      <c r="J270" s="385">
        <v>0</v>
      </c>
      <c r="K270" s="385">
        <v>0</v>
      </c>
      <c r="L270" s="385">
        <v>0</v>
      </c>
      <c r="M270" s="379">
        <v>80</v>
      </c>
      <c r="N270" s="379">
        <v>0</v>
      </c>
      <c r="O270" s="7"/>
      <c r="P270" s="6"/>
      <c r="Q270" s="6"/>
      <c r="R270" s="6"/>
    </row>
    <row r="271" spans="1:18" ht="49.5" x14ac:dyDescent="0.25">
      <c r="A271" s="68" t="s">
        <v>1076</v>
      </c>
      <c r="B271" s="78" t="s">
        <v>913</v>
      </c>
      <c r="C271" s="108" t="s">
        <v>912</v>
      </c>
      <c r="D271" s="78" t="s">
        <v>914</v>
      </c>
      <c r="E271" s="383"/>
      <c r="F271" s="386"/>
      <c r="G271" s="386"/>
      <c r="H271" s="383"/>
      <c r="I271" s="386"/>
      <c r="J271" s="386"/>
      <c r="K271" s="386"/>
      <c r="L271" s="386"/>
      <c r="M271" s="380"/>
      <c r="N271" s="380"/>
      <c r="O271" s="7"/>
      <c r="P271" s="6"/>
      <c r="Q271" s="6"/>
      <c r="R271" s="6"/>
    </row>
    <row r="272" spans="1:18" ht="49.5" x14ac:dyDescent="0.25">
      <c r="A272" s="68" t="s">
        <v>1077</v>
      </c>
      <c r="B272" s="78" t="s">
        <v>915</v>
      </c>
      <c r="C272" s="108" t="s">
        <v>912</v>
      </c>
      <c r="D272" s="78" t="s">
        <v>916</v>
      </c>
      <c r="E272" s="383"/>
      <c r="F272" s="386"/>
      <c r="G272" s="386"/>
      <c r="H272" s="383"/>
      <c r="I272" s="386"/>
      <c r="J272" s="386"/>
      <c r="K272" s="386"/>
      <c r="L272" s="386"/>
      <c r="M272" s="380"/>
      <c r="N272" s="380"/>
      <c r="O272" s="7"/>
      <c r="P272" s="6"/>
      <c r="Q272" s="6"/>
      <c r="R272" s="6"/>
    </row>
    <row r="273" spans="1:18" ht="49.5" x14ac:dyDescent="0.25">
      <c r="A273" s="68" t="s">
        <v>1078</v>
      </c>
      <c r="B273" s="78" t="s">
        <v>917</v>
      </c>
      <c r="C273" s="108" t="s">
        <v>912</v>
      </c>
      <c r="D273" s="78" t="s">
        <v>918</v>
      </c>
      <c r="E273" s="384"/>
      <c r="F273" s="387"/>
      <c r="G273" s="387"/>
      <c r="H273" s="384"/>
      <c r="I273" s="387"/>
      <c r="J273" s="387"/>
      <c r="K273" s="387"/>
      <c r="L273" s="387"/>
      <c r="M273" s="381"/>
      <c r="N273" s="381"/>
      <c r="O273" s="7"/>
      <c r="P273" s="6"/>
      <c r="Q273" s="6"/>
      <c r="R273" s="6"/>
    </row>
    <row r="274" spans="1:18" ht="115.5" x14ac:dyDescent="0.25">
      <c r="A274" s="68" t="s">
        <v>1079</v>
      </c>
      <c r="B274" s="78" t="s">
        <v>972</v>
      </c>
      <c r="C274" s="108" t="s">
        <v>974</v>
      </c>
      <c r="D274" s="78" t="s">
        <v>973</v>
      </c>
      <c r="E274" s="232">
        <v>600</v>
      </c>
      <c r="F274" s="231">
        <v>0</v>
      </c>
      <c r="G274" s="231">
        <v>0</v>
      </c>
      <c r="H274" s="232">
        <v>600</v>
      </c>
      <c r="I274" s="231">
        <v>0</v>
      </c>
      <c r="J274" s="231">
        <v>0</v>
      </c>
      <c r="K274" s="231">
        <v>0</v>
      </c>
      <c r="L274" s="231">
        <v>0</v>
      </c>
      <c r="M274" s="243">
        <v>60</v>
      </c>
      <c r="N274" s="244">
        <v>0</v>
      </c>
      <c r="O274" s="7"/>
      <c r="P274" s="6"/>
      <c r="Q274" s="6"/>
      <c r="R274" s="6"/>
    </row>
    <row r="275" spans="1:18" ht="49.5" x14ac:dyDescent="0.25">
      <c r="A275" s="68" t="s">
        <v>1080</v>
      </c>
      <c r="B275" s="78" t="s">
        <v>954</v>
      </c>
      <c r="C275" s="108" t="s">
        <v>956</v>
      </c>
      <c r="D275" s="78" t="s">
        <v>955</v>
      </c>
      <c r="E275" s="232">
        <v>597.47</v>
      </c>
      <c r="F275" s="231">
        <v>0</v>
      </c>
      <c r="G275" s="231">
        <v>0</v>
      </c>
      <c r="H275" s="232">
        <v>597.47</v>
      </c>
      <c r="I275" s="231">
        <v>0</v>
      </c>
      <c r="J275" s="231">
        <v>0</v>
      </c>
      <c r="K275" s="231">
        <v>0</v>
      </c>
      <c r="L275" s="231">
        <v>0</v>
      </c>
      <c r="M275" s="243">
        <v>60</v>
      </c>
      <c r="N275" s="244">
        <v>0</v>
      </c>
      <c r="O275" s="7"/>
      <c r="P275" s="6"/>
      <c r="Q275" s="6"/>
      <c r="R275" s="6"/>
    </row>
    <row r="276" spans="1:18" ht="49.5" x14ac:dyDescent="0.25">
      <c r="A276" s="68" t="s">
        <v>1081</v>
      </c>
      <c r="B276" s="78" t="s">
        <v>960</v>
      </c>
      <c r="C276" s="108" t="s">
        <v>962</v>
      </c>
      <c r="D276" s="78" t="s">
        <v>961</v>
      </c>
      <c r="E276" s="232">
        <v>500</v>
      </c>
      <c r="F276" s="231">
        <v>0</v>
      </c>
      <c r="G276" s="230">
        <v>0</v>
      </c>
      <c r="H276" s="232">
        <v>500</v>
      </c>
      <c r="I276" s="231">
        <v>0</v>
      </c>
      <c r="J276" s="231">
        <v>0</v>
      </c>
      <c r="K276" s="231">
        <v>0</v>
      </c>
      <c r="L276" s="231">
        <v>0</v>
      </c>
      <c r="M276" s="243">
        <v>70</v>
      </c>
      <c r="N276" s="244">
        <v>0</v>
      </c>
      <c r="O276" s="7"/>
      <c r="P276" s="6"/>
      <c r="Q276" s="6"/>
      <c r="R276" s="6"/>
    </row>
    <row r="277" spans="1:18" ht="82.5" x14ac:dyDescent="0.25">
      <c r="A277" s="68" t="s">
        <v>1082</v>
      </c>
      <c r="B277" s="78" t="s">
        <v>928</v>
      </c>
      <c r="C277" s="108" t="s">
        <v>929</v>
      </c>
      <c r="D277" s="78" t="s">
        <v>930</v>
      </c>
      <c r="E277" s="71">
        <v>480</v>
      </c>
      <c r="F277" s="120">
        <v>0</v>
      </c>
      <c r="G277" s="120">
        <v>0</v>
      </c>
      <c r="H277" s="71">
        <v>480</v>
      </c>
      <c r="I277" s="120">
        <v>0</v>
      </c>
      <c r="J277" s="120">
        <v>0</v>
      </c>
      <c r="K277" s="120">
        <v>0</v>
      </c>
      <c r="L277" s="120">
        <v>0</v>
      </c>
      <c r="M277" s="243">
        <v>45</v>
      </c>
      <c r="N277" s="243">
        <v>0</v>
      </c>
      <c r="O277" s="7"/>
      <c r="P277" s="6"/>
      <c r="Q277" s="6"/>
      <c r="R277" s="6"/>
    </row>
    <row r="278" spans="1:18" ht="99" x14ac:dyDescent="0.25">
      <c r="A278" s="68" t="s">
        <v>1083</v>
      </c>
      <c r="B278" s="78" t="s">
        <v>952</v>
      </c>
      <c r="C278" s="108" t="s">
        <v>946</v>
      </c>
      <c r="D278" s="78" t="s">
        <v>953</v>
      </c>
      <c r="E278" s="71">
        <v>420</v>
      </c>
      <c r="F278" s="120">
        <v>0</v>
      </c>
      <c r="G278" s="120">
        <v>0</v>
      </c>
      <c r="H278" s="71">
        <v>420</v>
      </c>
      <c r="I278" s="120">
        <v>0</v>
      </c>
      <c r="J278" s="120">
        <v>0</v>
      </c>
      <c r="K278" s="120">
        <v>0</v>
      </c>
      <c r="L278" s="120">
        <v>0</v>
      </c>
      <c r="M278" s="243">
        <v>45</v>
      </c>
      <c r="N278" s="243">
        <v>0</v>
      </c>
      <c r="O278" s="7"/>
      <c r="P278" s="6"/>
      <c r="Q278" s="6"/>
      <c r="R278" s="6"/>
    </row>
    <row r="279" spans="1:18" ht="66" x14ac:dyDescent="0.25">
      <c r="A279" s="68" t="s">
        <v>1084</v>
      </c>
      <c r="B279" s="78" t="s">
        <v>941</v>
      </c>
      <c r="C279" s="108" t="s">
        <v>943</v>
      </c>
      <c r="D279" s="78" t="s">
        <v>942</v>
      </c>
      <c r="E279" s="232">
        <v>320</v>
      </c>
      <c r="F279" s="120">
        <v>0</v>
      </c>
      <c r="G279" s="120">
        <v>0</v>
      </c>
      <c r="H279" s="232">
        <v>320</v>
      </c>
      <c r="I279" s="120">
        <v>0</v>
      </c>
      <c r="J279" s="120">
        <v>0</v>
      </c>
      <c r="K279" s="120">
        <v>0</v>
      </c>
      <c r="L279" s="120">
        <v>0</v>
      </c>
      <c r="M279" s="241">
        <v>40</v>
      </c>
      <c r="N279" s="244">
        <v>0</v>
      </c>
      <c r="O279" s="7"/>
      <c r="P279" s="6"/>
      <c r="Q279" s="6"/>
      <c r="R279" s="6"/>
    </row>
    <row r="280" spans="1:18" ht="82.5" x14ac:dyDescent="0.25">
      <c r="A280" s="68" t="s">
        <v>1085</v>
      </c>
      <c r="B280" s="78" t="s">
        <v>975</v>
      </c>
      <c r="C280" s="108" t="s">
        <v>976</v>
      </c>
      <c r="D280" s="78" t="s">
        <v>977</v>
      </c>
      <c r="E280" s="114">
        <v>313.85000000000002</v>
      </c>
      <c r="F280" s="120">
        <v>0</v>
      </c>
      <c r="G280" s="120">
        <v>0</v>
      </c>
      <c r="H280" s="114">
        <v>0</v>
      </c>
      <c r="I280" s="120">
        <v>0</v>
      </c>
      <c r="J280" s="120">
        <f>E280*0.05</f>
        <v>15.692500000000003</v>
      </c>
      <c r="K280" s="120">
        <f>E280-J280</f>
        <v>298.15750000000003</v>
      </c>
      <c r="L280" s="120">
        <v>0</v>
      </c>
      <c r="M280" s="243">
        <v>35</v>
      </c>
      <c r="N280" s="243">
        <v>0</v>
      </c>
      <c r="O280" s="7"/>
      <c r="P280" s="6"/>
      <c r="Q280" s="6"/>
      <c r="R280" s="6"/>
    </row>
    <row r="281" spans="1:18" ht="82.5" x14ac:dyDescent="0.25">
      <c r="A281" s="68" t="s">
        <v>1086</v>
      </c>
      <c r="B281" s="78" t="s">
        <v>978</v>
      </c>
      <c r="C281" s="108" t="s">
        <v>976</v>
      </c>
      <c r="D281" s="78" t="s">
        <v>977</v>
      </c>
      <c r="E281" s="114">
        <v>313.85000000000002</v>
      </c>
      <c r="F281" s="120">
        <v>0</v>
      </c>
      <c r="G281" s="120">
        <v>0</v>
      </c>
      <c r="H281" s="114">
        <v>0</v>
      </c>
      <c r="I281" s="120">
        <v>0</v>
      </c>
      <c r="J281" s="120">
        <f>E281*0.05</f>
        <v>15.692500000000003</v>
      </c>
      <c r="K281" s="120">
        <f>E281-J281</f>
        <v>298.15750000000003</v>
      </c>
      <c r="L281" s="120">
        <v>0</v>
      </c>
      <c r="M281" s="243">
        <v>35</v>
      </c>
      <c r="N281" s="243">
        <v>0</v>
      </c>
      <c r="O281" s="7"/>
      <c r="P281" s="6"/>
      <c r="Q281" s="6"/>
      <c r="R281" s="6"/>
    </row>
    <row r="282" spans="1:18" ht="66" x14ac:dyDescent="0.25">
      <c r="A282" s="68" t="s">
        <v>1087</v>
      </c>
      <c r="B282" s="78" t="s">
        <v>979</v>
      </c>
      <c r="C282" s="108" t="s">
        <v>981</v>
      </c>
      <c r="D282" s="78" t="s">
        <v>980</v>
      </c>
      <c r="E282" s="114">
        <v>313.85000000000002</v>
      </c>
      <c r="F282" s="120">
        <v>0</v>
      </c>
      <c r="G282" s="120">
        <v>0</v>
      </c>
      <c r="H282" s="114">
        <v>313.85000000000002</v>
      </c>
      <c r="I282" s="120">
        <v>0</v>
      </c>
      <c r="J282" s="120">
        <v>0</v>
      </c>
      <c r="K282" s="120">
        <v>0</v>
      </c>
      <c r="L282" s="120">
        <v>0</v>
      </c>
      <c r="M282" s="243">
        <v>35</v>
      </c>
      <c r="N282" s="251">
        <v>0</v>
      </c>
      <c r="O282" s="7"/>
      <c r="P282" s="6"/>
      <c r="Q282" s="6"/>
      <c r="R282" s="6"/>
    </row>
    <row r="283" spans="1:18" ht="66" x14ac:dyDescent="0.25">
      <c r="A283" s="68" t="s">
        <v>1088</v>
      </c>
      <c r="B283" s="78" t="s">
        <v>982</v>
      </c>
      <c r="C283" s="108" t="s">
        <v>983</v>
      </c>
      <c r="D283" s="78" t="s">
        <v>984</v>
      </c>
      <c r="E283" s="114">
        <v>313.85000000000002</v>
      </c>
      <c r="F283" s="120">
        <v>0</v>
      </c>
      <c r="G283" s="120">
        <v>0</v>
      </c>
      <c r="H283" s="114">
        <v>313.85000000000002</v>
      </c>
      <c r="I283" s="120">
        <v>0</v>
      </c>
      <c r="J283" s="120">
        <v>0</v>
      </c>
      <c r="K283" s="120">
        <v>0</v>
      </c>
      <c r="L283" s="120">
        <v>0</v>
      </c>
      <c r="M283" s="243">
        <v>35</v>
      </c>
      <c r="N283" s="251">
        <v>0</v>
      </c>
      <c r="O283" s="7"/>
      <c r="P283" s="6"/>
      <c r="Q283" s="6"/>
      <c r="R283" s="6"/>
    </row>
    <row r="284" spans="1:18" ht="82.5" x14ac:dyDescent="0.25">
      <c r="A284" s="68" t="s">
        <v>1089</v>
      </c>
      <c r="B284" s="78" t="s">
        <v>934</v>
      </c>
      <c r="C284" s="108" t="s">
        <v>936</v>
      </c>
      <c r="D284" s="78" t="s">
        <v>935</v>
      </c>
      <c r="E284" s="71">
        <v>309.77</v>
      </c>
      <c r="F284" s="120">
        <v>0</v>
      </c>
      <c r="G284" s="120">
        <v>0</v>
      </c>
      <c r="H284" s="71">
        <v>309.77</v>
      </c>
      <c r="I284" s="120">
        <v>0</v>
      </c>
      <c r="J284" s="120">
        <v>0</v>
      </c>
      <c r="K284" s="120">
        <v>0</v>
      </c>
      <c r="L284" s="120">
        <v>0</v>
      </c>
      <c r="M284" s="243">
        <v>35</v>
      </c>
      <c r="N284" s="243">
        <v>0</v>
      </c>
      <c r="O284" s="7"/>
      <c r="P284" s="6"/>
      <c r="Q284" s="6"/>
      <c r="R284" s="6"/>
    </row>
    <row r="285" spans="1:18" ht="99" x14ac:dyDescent="0.25">
      <c r="A285" s="68" t="s">
        <v>1090</v>
      </c>
      <c r="B285" s="78" t="s">
        <v>947</v>
      </c>
      <c r="C285" s="108" t="s">
        <v>949</v>
      </c>
      <c r="D285" s="78" t="s">
        <v>948</v>
      </c>
      <c r="E285" s="232">
        <v>300</v>
      </c>
      <c r="F285" s="120">
        <v>0</v>
      </c>
      <c r="G285" s="120">
        <v>0</v>
      </c>
      <c r="H285" s="232">
        <v>300</v>
      </c>
      <c r="I285" s="120">
        <v>0</v>
      </c>
      <c r="J285" s="120">
        <v>0</v>
      </c>
      <c r="K285" s="120">
        <v>0</v>
      </c>
      <c r="L285" s="120">
        <v>0</v>
      </c>
      <c r="M285" s="241">
        <v>30</v>
      </c>
      <c r="N285" s="244">
        <v>0</v>
      </c>
      <c r="O285" s="7"/>
      <c r="P285" s="6"/>
      <c r="Q285" s="6"/>
      <c r="R285" s="6"/>
    </row>
    <row r="286" spans="1:18" ht="66" x14ac:dyDescent="0.25">
      <c r="A286" s="68" t="s">
        <v>1091</v>
      </c>
      <c r="B286" s="78" t="s">
        <v>938</v>
      </c>
      <c r="C286" s="108" t="s">
        <v>939</v>
      </c>
      <c r="D286" s="78" t="s">
        <v>940</v>
      </c>
      <c r="E286" s="232">
        <v>300</v>
      </c>
      <c r="F286" s="120">
        <v>0</v>
      </c>
      <c r="G286" s="120">
        <v>0</v>
      </c>
      <c r="H286" s="232">
        <v>300</v>
      </c>
      <c r="I286" s="120">
        <v>0</v>
      </c>
      <c r="J286" s="120">
        <v>0</v>
      </c>
      <c r="K286" s="120">
        <v>0</v>
      </c>
      <c r="L286" s="120">
        <v>0</v>
      </c>
      <c r="M286" s="241">
        <v>30</v>
      </c>
      <c r="N286" s="244">
        <v>0</v>
      </c>
      <c r="O286" s="7"/>
      <c r="P286" s="6"/>
      <c r="Q286" s="6"/>
      <c r="R286" s="6"/>
    </row>
    <row r="287" spans="1:18" ht="66" x14ac:dyDescent="0.25">
      <c r="A287" s="68" t="s">
        <v>1092</v>
      </c>
      <c r="B287" s="78" t="s">
        <v>919</v>
      </c>
      <c r="C287" s="108" t="s">
        <v>920</v>
      </c>
      <c r="D287" s="78" t="s">
        <v>921</v>
      </c>
      <c r="E287" s="232">
        <v>247</v>
      </c>
      <c r="F287" s="120">
        <v>0</v>
      </c>
      <c r="G287" s="120">
        <v>0</v>
      </c>
      <c r="H287" s="232">
        <v>247</v>
      </c>
      <c r="I287" s="120">
        <v>0</v>
      </c>
      <c r="J287" s="120">
        <v>0</v>
      </c>
      <c r="K287" s="120">
        <v>0</v>
      </c>
      <c r="L287" s="120">
        <v>0</v>
      </c>
      <c r="M287" s="241">
        <v>30</v>
      </c>
      <c r="N287" s="244">
        <v>0</v>
      </c>
      <c r="O287" s="7"/>
      <c r="P287" s="6"/>
      <c r="Q287" s="6"/>
      <c r="R287" s="6"/>
    </row>
    <row r="288" spans="1:18" ht="66" x14ac:dyDescent="0.25">
      <c r="A288" s="68" t="s">
        <v>1093</v>
      </c>
      <c r="B288" s="78" t="s">
        <v>931</v>
      </c>
      <c r="C288" s="108" t="s">
        <v>932</v>
      </c>
      <c r="D288" s="78" t="s">
        <v>933</v>
      </c>
      <c r="E288" s="232">
        <v>230</v>
      </c>
      <c r="F288" s="231">
        <v>0</v>
      </c>
      <c r="G288" s="231">
        <v>0</v>
      </c>
      <c r="H288" s="232">
        <v>230</v>
      </c>
      <c r="I288" s="231">
        <v>0</v>
      </c>
      <c r="J288" s="231">
        <v>0</v>
      </c>
      <c r="K288" s="120">
        <v>0</v>
      </c>
      <c r="L288" s="120">
        <v>0</v>
      </c>
      <c r="M288" s="241">
        <v>50</v>
      </c>
      <c r="N288" s="244">
        <v>0</v>
      </c>
      <c r="O288" s="7"/>
      <c r="P288" s="6"/>
      <c r="Q288" s="6"/>
      <c r="R288" s="6"/>
    </row>
    <row r="289" spans="1:18" ht="115.5" x14ac:dyDescent="0.25">
      <c r="A289" s="68" t="s">
        <v>1094</v>
      </c>
      <c r="B289" s="263" t="s">
        <v>1319</v>
      </c>
      <c r="C289" s="112" t="s">
        <v>1037</v>
      </c>
      <c r="D289" s="107" t="s">
        <v>1320</v>
      </c>
      <c r="E289" s="264">
        <v>209</v>
      </c>
      <c r="F289" s="265">
        <v>0</v>
      </c>
      <c r="G289" s="265">
        <v>0</v>
      </c>
      <c r="H289" s="265">
        <v>209</v>
      </c>
      <c r="I289" s="265">
        <v>0</v>
      </c>
      <c r="J289" s="265">
        <v>0</v>
      </c>
      <c r="K289" s="265">
        <v>0</v>
      </c>
      <c r="L289" s="265">
        <v>0</v>
      </c>
      <c r="M289" s="126">
        <v>42</v>
      </c>
      <c r="N289" s="126">
        <v>0</v>
      </c>
      <c r="O289" s="7"/>
      <c r="P289" s="6"/>
      <c r="Q289" s="6"/>
      <c r="R289" s="6"/>
    </row>
    <row r="290" spans="1:18" ht="66" x14ac:dyDescent="0.25">
      <c r="A290" s="68" t="s">
        <v>1095</v>
      </c>
      <c r="B290" s="78" t="s">
        <v>925</v>
      </c>
      <c r="C290" s="108" t="s">
        <v>927</v>
      </c>
      <c r="D290" s="78" t="s">
        <v>926</v>
      </c>
      <c r="E290" s="232">
        <v>190</v>
      </c>
      <c r="F290" s="231">
        <v>0</v>
      </c>
      <c r="G290" s="231">
        <v>0</v>
      </c>
      <c r="H290" s="232">
        <v>190</v>
      </c>
      <c r="I290" s="231">
        <v>0</v>
      </c>
      <c r="J290" s="231">
        <v>0</v>
      </c>
      <c r="K290" s="120">
        <v>0</v>
      </c>
      <c r="L290" s="120">
        <v>0</v>
      </c>
      <c r="M290" s="241">
        <v>40</v>
      </c>
      <c r="N290" s="244">
        <v>0</v>
      </c>
      <c r="O290" s="7"/>
      <c r="P290" s="6"/>
      <c r="Q290" s="6"/>
      <c r="R290" s="6"/>
    </row>
    <row r="291" spans="1:18" ht="99" x14ac:dyDescent="0.25">
      <c r="A291" s="68" t="s">
        <v>1096</v>
      </c>
      <c r="B291" s="78" t="s">
        <v>963</v>
      </c>
      <c r="C291" s="108" t="s">
        <v>964</v>
      </c>
      <c r="D291" s="78" t="s">
        <v>965</v>
      </c>
      <c r="E291" s="232">
        <v>185.92</v>
      </c>
      <c r="F291" s="231">
        <v>0</v>
      </c>
      <c r="G291" s="231">
        <v>0</v>
      </c>
      <c r="H291" s="232">
        <v>185.92</v>
      </c>
      <c r="I291" s="231">
        <v>0</v>
      </c>
      <c r="J291" s="231">
        <v>0</v>
      </c>
      <c r="K291" s="120">
        <v>0</v>
      </c>
      <c r="L291" s="120">
        <v>0</v>
      </c>
      <c r="M291" s="241">
        <v>40</v>
      </c>
      <c r="N291" s="244">
        <v>0</v>
      </c>
      <c r="O291" s="7"/>
      <c r="P291" s="6"/>
      <c r="Q291" s="6"/>
      <c r="R291" s="6"/>
    </row>
    <row r="292" spans="1:18" ht="49.5" x14ac:dyDescent="0.25">
      <c r="A292" s="68" t="s">
        <v>1097</v>
      </c>
      <c r="B292" s="78" t="s">
        <v>966</v>
      </c>
      <c r="C292" s="108" t="s">
        <v>968</v>
      </c>
      <c r="D292" s="78" t="s">
        <v>967</v>
      </c>
      <c r="E292" s="232">
        <v>180</v>
      </c>
      <c r="F292" s="231">
        <v>0</v>
      </c>
      <c r="G292" s="231">
        <v>0</v>
      </c>
      <c r="H292" s="232">
        <v>180</v>
      </c>
      <c r="I292" s="231">
        <v>0</v>
      </c>
      <c r="J292" s="231">
        <v>0</v>
      </c>
      <c r="K292" s="120">
        <v>0</v>
      </c>
      <c r="L292" s="120">
        <v>0</v>
      </c>
      <c r="M292" s="241">
        <v>45</v>
      </c>
      <c r="N292" s="244">
        <v>0</v>
      </c>
      <c r="O292" s="7"/>
      <c r="P292" s="6"/>
      <c r="Q292" s="6"/>
      <c r="R292" s="6"/>
    </row>
    <row r="293" spans="1:18" ht="99" x14ac:dyDescent="0.25">
      <c r="A293" s="68" t="s">
        <v>1098</v>
      </c>
      <c r="B293" s="78" t="s">
        <v>957</v>
      </c>
      <c r="C293" s="108" t="s">
        <v>959</v>
      </c>
      <c r="D293" s="78" t="s">
        <v>958</v>
      </c>
      <c r="E293" s="232">
        <v>170</v>
      </c>
      <c r="F293" s="231">
        <v>0</v>
      </c>
      <c r="G293" s="231">
        <v>0</v>
      </c>
      <c r="H293" s="232">
        <v>170</v>
      </c>
      <c r="I293" s="231">
        <v>0</v>
      </c>
      <c r="J293" s="231">
        <v>0</v>
      </c>
      <c r="K293" s="120">
        <v>0</v>
      </c>
      <c r="L293" s="120">
        <v>0</v>
      </c>
      <c r="M293" s="241">
        <v>50</v>
      </c>
      <c r="N293" s="244">
        <v>0</v>
      </c>
      <c r="O293" s="7"/>
      <c r="P293" s="6"/>
      <c r="Q293" s="6"/>
      <c r="R293" s="6"/>
    </row>
    <row r="294" spans="1:18" ht="99" x14ac:dyDescent="0.25">
      <c r="A294" s="68" t="s">
        <v>1099</v>
      </c>
      <c r="B294" s="263" t="s">
        <v>1323</v>
      </c>
      <c r="C294" s="112" t="s">
        <v>520</v>
      </c>
      <c r="D294" s="107" t="s">
        <v>1414</v>
      </c>
      <c r="E294" s="264">
        <v>135</v>
      </c>
      <c r="F294" s="265">
        <v>0</v>
      </c>
      <c r="G294" s="265">
        <v>0</v>
      </c>
      <c r="H294" s="265">
        <v>135</v>
      </c>
      <c r="I294" s="265">
        <v>0</v>
      </c>
      <c r="J294" s="265">
        <v>0</v>
      </c>
      <c r="K294" s="265">
        <v>0</v>
      </c>
      <c r="L294" s="265">
        <v>0</v>
      </c>
      <c r="M294" s="126">
        <v>30</v>
      </c>
      <c r="N294" s="126">
        <v>0</v>
      </c>
      <c r="O294" s="7"/>
      <c r="P294" s="6"/>
      <c r="Q294" s="6"/>
      <c r="R294" s="6"/>
    </row>
    <row r="295" spans="1:18" ht="49.5" x14ac:dyDescent="0.25">
      <c r="A295" s="68" t="s">
        <v>1427</v>
      </c>
      <c r="B295" s="78" t="s">
        <v>922</v>
      </c>
      <c r="C295" s="108" t="s">
        <v>924</v>
      </c>
      <c r="D295" s="78" t="s">
        <v>923</v>
      </c>
      <c r="E295" s="232">
        <v>118</v>
      </c>
      <c r="F295" s="120">
        <v>0</v>
      </c>
      <c r="G295" s="120">
        <v>0</v>
      </c>
      <c r="H295" s="232">
        <v>118</v>
      </c>
      <c r="I295" s="231">
        <v>0</v>
      </c>
      <c r="J295" s="231">
        <v>0</v>
      </c>
      <c r="K295" s="231">
        <v>0</v>
      </c>
      <c r="L295" s="231">
        <v>0</v>
      </c>
      <c r="M295" s="241">
        <v>9</v>
      </c>
      <c r="N295" s="244">
        <v>0</v>
      </c>
      <c r="O295" s="7"/>
      <c r="P295" s="6"/>
      <c r="Q295" s="6"/>
      <c r="R295" s="6"/>
    </row>
    <row r="296" spans="1:18" ht="66" x14ac:dyDescent="0.25">
      <c r="A296" s="68" t="s">
        <v>1428</v>
      </c>
      <c r="B296" s="78" t="s">
        <v>969</v>
      </c>
      <c r="C296" s="108" t="s">
        <v>971</v>
      </c>
      <c r="D296" s="78" t="s">
        <v>970</v>
      </c>
      <c r="E296" s="316">
        <v>100</v>
      </c>
      <c r="F296" s="120">
        <v>0</v>
      </c>
      <c r="G296" s="120">
        <v>0</v>
      </c>
      <c r="H296" s="316">
        <v>100</v>
      </c>
      <c r="I296" s="317">
        <v>0</v>
      </c>
      <c r="J296" s="317">
        <v>0</v>
      </c>
      <c r="K296" s="317">
        <v>0</v>
      </c>
      <c r="L296" s="317">
        <v>0</v>
      </c>
      <c r="M296" s="315">
        <v>50</v>
      </c>
      <c r="N296" s="315">
        <v>0</v>
      </c>
      <c r="O296" s="7"/>
      <c r="P296" s="6"/>
      <c r="Q296" s="6"/>
      <c r="R296" s="6"/>
    </row>
    <row r="297" spans="1:18" ht="132" x14ac:dyDescent="0.25">
      <c r="A297" s="68" t="s">
        <v>1429</v>
      </c>
      <c r="B297" s="304" t="s">
        <v>1321</v>
      </c>
      <c r="C297" s="112" t="s">
        <v>1322</v>
      </c>
      <c r="D297" s="295" t="s">
        <v>1415</v>
      </c>
      <c r="E297" s="272">
        <v>90</v>
      </c>
      <c r="F297" s="111">
        <v>0</v>
      </c>
      <c r="G297" s="111">
        <v>0</v>
      </c>
      <c r="H297" s="110">
        <v>90</v>
      </c>
      <c r="I297" s="111">
        <v>0</v>
      </c>
      <c r="J297" s="111">
        <v>0</v>
      </c>
      <c r="K297" s="111">
        <v>0</v>
      </c>
      <c r="L297" s="111">
        <v>0</v>
      </c>
      <c r="M297" s="125">
        <v>30</v>
      </c>
      <c r="N297" s="125">
        <v>0</v>
      </c>
      <c r="O297" s="7"/>
      <c r="P297" s="6"/>
      <c r="Q297" s="6"/>
      <c r="R297" s="6"/>
    </row>
    <row r="298" spans="1:18" ht="165" x14ac:dyDescent="0.25">
      <c r="A298" s="68" t="s">
        <v>1430</v>
      </c>
      <c r="B298" s="263" t="s">
        <v>477</v>
      </c>
      <c r="C298" s="112" t="s">
        <v>478</v>
      </c>
      <c r="D298" s="107" t="s">
        <v>479</v>
      </c>
      <c r="E298" s="264">
        <v>90</v>
      </c>
      <c r="F298" s="265">
        <v>0</v>
      </c>
      <c r="G298" s="265">
        <v>0</v>
      </c>
      <c r="H298" s="265">
        <v>90</v>
      </c>
      <c r="I298" s="265">
        <v>0</v>
      </c>
      <c r="J298" s="265">
        <v>0</v>
      </c>
      <c r="K298" s="265">
        <v>0</v>
      </c>
      <c r="L298" s="265">
        <v>0</v>
      </c>
      <c r="M298" s="126">
        <v>35</v>
      </c>
      <c r="N298" s="126">
        <v>0</v>
      </c>
      <c r="O298" s="7"/>
      <c r="P298" s="6"/>
      <c r="Q298" s="6"/>
      <c r="R298" s="6"/>
    </row>
    <row r="299" spans="1:18" ht="60" x14ac:dyDescent="0.25">
      <c r="A299" s="68" t="s">
        <v>1431</v>
      </c>
      <c r="B299" s="252" t="s">
        <v>1036</v>
      </c>
      <c r="C299" s="25" t="s">
        <v>1037</v>
      </c>
      <c r="D299" s="253" t="s">
        <v>1038</v>
      </c>
      <c r="E299" s="254">
        <v>51</v>
      </c>
      <c r="F299" s="23">
        <v>0</v>
      </c>
      <c r="G299" s="23">
        <v>0</v>
      </c>
      <c r="H299" s="23">
        <v>51</v>
      </c>
      <c r="I299" s="23">
        <v>0</v>
      </c>
      <c r="J299" s="23">
        <v>0</v>
      </c>
      <c r="K299" s="23">
        <v>0</v>
      </c>
      <c r="L299" s="23">
        <v>0</v>
      </c>
      <c r="M299" s="28">
        <v>27</v>
      </c>
      <c r="N299" s="28">
        <v>0</v>
      </c>
      <c r="O299" s="7"/>
      <c r="P299" s="6"/>
      <c r="Q299" s="6"/>
      <c r="R299" s="6"/>
    </row>
    <row r="300" spans="1:18" ht="60" x14ac:dyDescent="0.25">
      <c r="A300" s="68" t="s">
        <v>1432</v>
      </c>
      <c r="B300" s="252" t="s">
        <v>1036</v>
      </c>
      <c r="C300" s="25" t="s">
        <v>1037</v>
      </c>
      <c r="D300" s="253" t="s">
        <v>1410</v>
      </c>
      <c r="E300" s="254">
        <v>51</v>
      </c>
      <c r="F300" s="23">
        <v>51</v>
      </c>
      <c r="G300" s="23">
        <v>0</v>
      </c>
      <c r="H300" s="23">
        <v>51</v>
      </c>
      <c r="I300" s="23">
        <v>0</v>
      </c>
      <c r="J300" s="23">
        <v>0</v>
      </c>
      <c r="K300" s="23">
        <v>0</v>
      </c>
      <c r="L300" s="23">
        <v>0</v>
      </c>
      <c r="M300" s="28">
        <v>27</v>
      </c>
      <c r="N300" s="28">
        <v>0</v>
      </c>
      <c r="O300" s="7"/>
      <c r="P300" s="6"/>
      <c r="Q300" s="6"/>
      <c r="R300" s="6"/>
    </row>
    <row r="301" spans="1:18" s="64" customFormat="1" ht="16.5" x14ac:dyDescent="0.25">
      <c r="A301" s="136"/>
      <c r="B301" s="136" t="s">
        <v>169</v>
      </c>
      <c r="C301" s="136"/>
      <c r="D301" s="136"/>
      <c r="E301" s="87">
        <f t="shared" ref="E301:N301" si="42">SUM(E267:E300)</f>
        <v>11020.45</v>
      </c>
      <c r="F301" s="87">
        <f t="shared" si="42"/>
        <v>51</v>
      </c>
      <c r="G301" s="87">
        <f t="shared" si="42"/>
        <v>0</v>
      </c>
      <c r="H301" s="87">
        <f t="shared" si="42"/>
        <v>10392.75</v>
      </c>
      <c r="I301" s="87">
        <f t="shared" si="42"/>
        <v>0</v>
      </c>
      <c r="J301" s="87">
        <f t="shared" si="42"/>
        <v>31.385000000000005</v>
      </c>
      <c r="K301" s="87">
        <f t="shared" si="42"/>
        <v>596.31500000000005</v>
      </c>
      <c r="L301" s="87">
        <f t="shared" si="42"/>
        <v>0</v>
      </c>
      <c r="M301" s="88">
        <f t="shared" si="42"/>
        <v>1380</v>
      </c>
      <c r="N301" s="88">
        <f t="shared" si="42"/>
        <v>0</v>
      </c>
      <c r="O301" s="62"/>
      <c r="P301" s="63"/>
      <c r="Q301" s="62"/>
    </row>
    <row r="302" spans="1:18" ht="20.25" x14ac:dyDescent="0.3">
      <c r="A302" s="335" t="s">
        <v>1100</v>
      </c>
      <c r="B302" s="336"/>
      <c r="C302" s="336"/>
      <c r="D302" s="336"/>
      <c r="E302" s="336"/>
      <c r="F302" s="336"/>
      <c r="G302" s="336"/>
      <c r="H302" s="336"/>
      <c r="I302" s="336"/>
      <c r="J302" s="336"/>
      <c r="K302" s="336"/>
      <c r="L302" s="336"/>
      <c r="M302" s="336"/>
      <c r="N302" s="336"/>
      <c r="O302" s="337"/>
      <c r="P302" s="36"/>
      <c r="Q302" s="36"/>
      <c r="R302" s="36"/>
    </row>
    <row r="303" spans="1:18" ht="54.75" customHeight="1" x14ac:dyDescent="0.25">
      <c r="A303" s="77" t="s">
        <v>803</v>
      </c>
      <c r="B303" s="142" t="s">
        <v>223</v>
      </c>
      <c r="C303" s="112" t="s">
        <v>224</v>
      </c>
      <c r="D303" s="144" t="s">
        <v>487</v>
      </c>
      <c r="E303" s="145">
        <v>20</v>
      </c>
      <c r="F303" s="76">
        <v>0</v>
      </c>
      <c r="G303" s="76">
        <v>0</v>
      </c>
      <c r="H303" s="71">
        <v>20</v>
      </c>
      <c r="I303" s="76">
        <v>0</v>
      </c>
      <c r="J303" s="76">
        <v>0</v>
      </c>
      <c r="K303" s="76">
        <v>0</v>
      </c>
      <c r="L303" s="76">
        <v>0</v>
      </c>
      <c r="M303" s="82">
        <v>18</v>
      </c>
      <c r="N303" s="73">
        <v>0</v>
      </c>
      <c r="O303" s="7" t="s">
        <v>188</v>
      </c>
      <c r="P303" s="6" t="s">
        <v>427</v>
      </c>
      <c r="Q303" s="6" t="s">
        <v>429</v>
      </c>
      <c r="R303" s="6" t="s">
        <v>425</v>
      </c>
    </row>
    <row r="304" spans="1:18" ht="97.5" customHeight="1" x14ac:dyDescent="0.25">
      <c r="A304" s="68" t="s">
        <v>804</v>
      </c>
      <c r="B304" s="144" t="s">
        <v>225</v>
      </c>
      <c r="C304" s="112" t="s">
        <v>226</v>
      </c>
      <c r="D304" s="127" t="s">
        <v>227</v>
      </c>
      <c r="E304" s="72">
        <v>18.2</v>
      </c>
      <c r="F304" s="76">
        <v>0</v>
      </c>
      <c r="G304" s="76">
        <v>0</v>
      </c>
      <c r="H304" s="72">
        <v>18.2</v>
      </c>
      <c r="I304" s="76">
        <v>0</v>
      </c>
      <c r="J304" s="76">
        <v>0</v>
      </c>
      <c r="K304" s="76">
        <v>0</v>
      </c>
      <c r="L304" s="76">
        <v>0</v>
      </c>
      <c r="M304" s="73">
        <v>20</v>
      </c>
      <c r="N304" s="121">
        <v>0</v>
      </c>
      <c r="O304" s="7" t="s">
        <v>188</v>
      </c>
      <c r="P304" s="6" t="s">
        <v>427</v>
      </c>
      <c r="Q304" s="6" t="s">
        <v>429</v>
      </c>
      <c r="R304" s="6" t="s">
        <v>432</v>
      </c>
    </row>
    <row r="305" spans="1:19" s="64" customFormat="1" ht="16.5" x14ac:dyDescent="0.25">
      <c r="A305" s="136"/>
      <c r="B305" s="136" t="s">
        <v>169</v>
      </c>
      <c r="C305" s="136"/>
      <c r="D305" s="136"/>
      <c r="E305" s="87">
        <f t="shared" ref="E305:N305" si="43">SUM(E303:E304)</f>
        <v>38.200000000000003</v>
      </c>
      <c r="F305" s="87">
        <f t="shared" si="43"/>
        <v>0</v>
      </c>
      <c r="G305" s="87">
        <f t="shared" si="43"/>
        <v>0</v>
      </c>
      <c r="H305" s="87">
        <f t="shared" si="43"/>
        <v>38.200000000000003</v>
      </c>
      <c r="I305" s="87">
        <f t="shared" si="43"/>
        <v>0</v>
      </c>
      <c r="J305" s="87">
        <f t="shared" si="43"/>
        <v>0</v>
      </c>
      <c r="K305" s="87">
        <f t="shared" si="43"/>
        <v>0</v>
      </c>
      <c r="L305" s="87">
        <f t="shared" si="43"/>
        <v>0</v>
      </c>
      <c r="M305" s="88">
        <f t="shared" si="43"/>
        <v>38</v>
      </c>
      <c r="N305" s="88">
        <f t="shared" si="43"/>
        <v>0</v>
      </c>
      <c r="O305" s="62"/>
      <c r="P305" s="63"/>
      <c r="Q305" s="62"/>
    </row>
    <row r="306" spans="1:19" s="64" customFormat="1" ht="20.25" x14ac:dyDescent="0.3">
      <c r="A306" s="335" t="s">
        <v>1101</v>
      </c>
      <c r="B306" s="336"/>
      <c r="C306" s="336"/>
      <c r="D306" s="336"/>
      <c r="E306" s="336"/>
      <c r="F306" s="336"/>
      <c r="G306" s="336"/>
      <c r="H306" s="336"/>
      <c r="I306" s="336"/>
      <c r="J306" s="336"/>
      <c r="K306" s="336"/>
      <c r="L306" s="336"/>
      <c r="M306" s="336"/>
      <c r="N306" s="336"/>
      <c r="O306" s="337"/>
      <c r="P306" s="63"/>
      <c r="Q306" s="62"/>
    </row>
    <row r="307" spans="1:19" ht="165" x14ac:dyDescent="0.25">
      <c r="A307" s="68" t="s">
        <v>805</v>
      </c>
      <c r="B307" s="69" t="str">
        <f>'[1]Юр. лица'!$B$26</f>
        <v xml:space="preserve">Строительство Грозненской ТЭС, Чеченская Республика, Заводской район, ул.Индустриальная.
Тепловая энергетика
</v>
      </c>
      <c r="C307" s="122" t="str">
        <f>'[1]Юр. лица'!$C$26</f>
        <v>ООО «Газпром Энергохолдинг», Федоров Денис Владимирович, генеральный директор, Тел.: 8(495)428-47-83.Е-mail: office@gazenergocom.ru. г. Москва, проспект Вернадского, д.101, корп.3</v>
      </c>
      <c r="D307" s="78" t="s">
        <v>175</v>
      </c>
      <c r="E307" s="148">
        <v>45150</v>
      </c>
      <c r="F307" s="120">
        <v>0</v>
      </c>
      <c r="G307" s="120">
        <v>0</v>
      </c>
      <c r="H307" s="148">
        <v>45150</v>
      </c>
      <c r="I307" s="76">
        <v>0</v>
      </c>
      <c r="J307" s="76">
        <v>0</v>
      </c>
      <c r="K307" s="76">
        <v>0</v>
      </c>
      <c r="L307" s="76">
        <v>0</v>
      </c>
      <c r="M307" s="82">
        <v>300</v>
      </c>
      <c r="N307" s="73">
        <v>0</v>
      </c>
      <c r="O307" s="8" t="s">
        <v>22</v>
      </c>
      <c r="P307" s="6" t="s">
        <v>438</v>
      </c>
      <c r="Q307" s="6" t="s">
        <v>435</v>
      </c>
      <c r="R307" s="6" t="s">
        <v>425</v>
      </c>
    </row>
    <row r="308" spans="1:19" ht="98.25" customHeight="1" x14ac:dyDescent="0.25">
      <c r="A308" s="91" t="s">
        <v>806</v>
      </c>
      <c r="B308" s="92" t="s">
        <v>23</v>
      </c>
      <c r="C308" s="112" t="s">
        <v>24</v>
      </c>
      <c r="D308" s="195" t="s">
        <v>25</v>
      </c>
      <c r="E308" s="164">
        <v>16944</v>
      </c>
      <c r="F308" s="72">
        <v>0</v>
      </c>
      <c r="G308" s="72">
        <v>0</v>
      </c>
      <c r="H308" s="164">
        <v>16944</v>
      </c>
      <c r="I308" s="72">
        <v>0</v>
      </c>
      <c r="J308" s="72">
        <v>0</v>
      </c>
      <c r="K308" s="72">
        <v>0</v>
      </c>
      <c r="L308" s="72">
        <v>0</v>
      </c>
      <c r="M308" s="104">
        <v>1000</v>
      </c>
      <c r="N308" s="104">
        <v>0</v>
      </c>
      <c r="O308" s="18" t="s">
        <v>26</v>
      </c>
      <c r="P308" s="6" t="s">
        <v>427</v>
      </c>
      <c r="Q308" s="6" t="s">
        <v>435</v>
      </c>
      <c r="R308" s="6" t="s">
        <v>425</v>
      </c>
      <c r="S308" s="4"/>
    </row>
    <row r="309" spans="1:19" ht="198" x14ac:dyDescent="0.25">
      <c r="A309" s="68" t="s">
        <v>807</v>
      </c>
      <c r="B309" s="78" t="s">
        <v>197</v>
      </c>
      <c r="C309" s="122" t="s">
        <v>171</v>
      </c>
      <c r="D309" s="78" t="s">
        <v>198</v>
      </c>
      <c r="E309" s="115">
        <v>275.596</v>
      </c>
      <c r="F309" s="120">
        <v>120</v>
      </c>
      <c r="G309" s="120">
        <v>0</v>
      </c>
      <c r="H309" s="71">
        <v>0</v>
      </c>
      <c r="I309" s="120">
        <v>0</v>
      </c>
      <c r="J309" s="120">
        <v>13.8</v>
      </c>
      <c r="K309" s="120">
        <v>261.79599999999999</v>
      </c>
      <c r="L309" s="76">
        <v>0</v>
      </c>
      <c r="M309" s="82">
        <v>200</v>
      </c>
      <c r="N309" s="73">
        <v>0</v>
      </c>
      <c r="O309" s="8" t="s">
        <v>199</v>
      </c>
      <c r="P309" s="6" t="s">
        <v>438</v>
      </c>
      <c r="Q309" s="6" t="s">
        <v>435</v>
      </c>
      <c r="R309" s="6" t="s">
        <v>425</v>
      </c>
    </row>
    <row r="310" spans="1:19" s="3" customFormat="1" ht="101.25" customHeight="1" x14ac:dyDescent="0.25">
      <c r="A310" s="106" t="s">
        <v>808</v>
      </c>
      <c r="B310" s="159" t="s">
        <v>208</v>
      </c>
      <c r="C310" s="112" t="s">
        <v>121</v>
      </c>
      <c r="D310" s="107" t="s">
        <v>209</v>
      </c>
      <c r="E310" s="111">
        <v>100</v>
      </c>
      <c r="F310" s="124">
        <v>0</v>
      </c>
      <c r="G310" s="124">
        <v>0</v>
      </c>
      <c r="H310" s="111">
        <v>100</v>
      </c>
      <c r="I310" s="124">
        <v>0</v>
      </c>
      <c r="J310" s="124">
        <v>0</v>
      </c>
      <c r="K310" s="124">
        <v>0</v>
      </c>
      <c r="L310" s="124">
        <v>0</v>
      </c>
      <c r="M310" s="125">
        <v>50</v>
      </c>
      <c r="N310" s="165">
        <v>0</v>
      </c>
      <c r="O310" s="25" t="s">
        <v>199</v>
      </c>
      <c r="P310" s="27" t="s">
        <v>427</v>
      </c>
      <c r="Q310" s="27" t="s">
        <v>435</v>
      </c>
      <c r="R310" s="27" t="s">
        <v>425</v>
      </c>
    </row>
    <row r="311" spans="1:19" s="34" customFormat="1" ht="115.5" x14ac:dyDescent="0.25">
      <c r="A311" s="128" t="s">
        <v>809</v>
      </c>
      <c r="B311" s="98" t="s">
        <v>265</v>
      </c>
      <c r="C311" s="112" t="s">
        <v>266</v>
      </c>
      <c r="D311" s="127" t="s">
        <v>267</v>
      </c>
      <c r="E311" s="132">
        <v>0.35</v>
      </c>
      <c r="F311" s="76">
        <v>0</v>
      </c>
      <c r="G311" s="76">
        <v>0</v>
      </c>
      <c r="H311" s="132">
        <v>0.35</v>
      </c>
      <c r="I311" s="76">
        <v>0</v>
      </c>
      <c r="J311" s="76">
        <v>0</v>
      </c>
      <c r="K311" s="76">
        <v>0</v>
      </c>
      <c r="L311" s="76">
        <v>0</v>
      </c>
      <c r="M311" s="73">
        <v>7</v>
      </c>
      <c r="N311" s="73">
        <v>0</v>
      </c>
      <c r="O311" s="8" t="s">
        <v>188</v>
      </c>
      <c r="P311" s="6" t="s">
        <v>427</v>
      </c>
      <c r="Q311" s="6" t="s">
        <v>435</v>
      </c>
      <c r="R311" s="6" t="s">
        <v>430</v>
      </c>
      <c r="S311" s="1"/>
    </row>
    <row r="312" spans="1:19" s="64" customFormat="1" ht="16.5" x14ac:dyDescent="0.25">
      <c r="A312" s="136"/>
      <c r="B312" s="136" t="s">
        <v>169</v>
      </c>
      <c r="C312" s="136"/>
      <c r="D312" s="136"/>
      <c r="E312" s="87">
        <f>SUM(E307:E311)</f>
        <v>62469.945999999996</v>
      </c>
      <c r="F312" s="87">
        <f t="shared" ref="F312:N312" si="44">SUM(F307:F311)</f>
        <v>120</v>
      </c>
      <c r="G312" s="87">
        <f t="shared" si="44"/>
        <v>0</v>
      </c>
      <c r="H312" s="87">
        <f t="shared" si="44"/>
        <v>62194.35</v>
      </c>
      <c r="I312" s="87">
        <f t="shared" si="44"/>
        <v>0</v>
      </c>
      <c r="J312" s="87">
        <f t="shared" si="44"/>
        <v>13.8</v>
      </c>
      <c r="K312" s="87">
        <f t="shared" si="44"/>
        <v>261.79599999999999</v>
      </c>
      <c r="L312" s="87">
        <f t="shared" si="44"/>
        <v>0</v>
      </c>
      <c r="M312" s="88">
        <f t="shared" si="44"/>
        <v>1557</v>
      </c>
      <c r="N312" s="88">
        <f t="shared" si="44"/>
        <v>0</v>
      </c>
      <c r="O312" s="62"/>
      <c r="P312" s="63"/>
      <c r="Q312" s="62"/>
    </row>
    <row r="313" spans="1:19" ht="20.25" x14ac:dyDescent="0.3">
      <c r="A313" s="335" t="s">
        <v>1102</v>
      </c>
      <c r="B313" s="336"/>
      <c r="C313" s="336"/>
      <c r="D313" s="336"/>
      <c r="E313" s="336"/>
      <c r="F313" s="336"/>
      <c r="G313" s="336"/>
      <c r="H313" s="336"/>
      <c r="I313" s="336"/>
      <c r="J313" s="336"/>
      <c r="K313" s="336"/>
      <c r="L313" s="336"/>
      <c r="M313" s="336"/>
      <c r="N313" s="336"/>
      <c r="O313" s="337"/>
    </row>
    <row r="314" spans="1:19" ht="69.75" customHeight="1" x14ac:dyDescent="0.25">
      <c r="A314" s="68" t="s">
        <v>810</v>
      </c>
      <c r="B314" s="81" t="s">
        <v>220</v>
      </c>
      <c r="C314" s="112" t="s">
        <v>221</v>
      </c>
      <c r="D314" s="81" t="s">
        <v>222</v>
      </c>
      <c r="E314" s="71">
        <v>20</v>
      </c>
      <c r="F314" s="76">
        <v>0</v>
      </c>
      <c r="G314" s="76">
        <v>0</v>
      </c>
      <c r="H314" s="76">
        <v>20</v>
      </c>
      <c r="I314" s="76">
        <v>0</v>
      </c>
      <c r="J314" s="76">
        <v>0</v>
      </c>
      <c r="K314" s="76">
        <v>0</v>
      </c>
      <c r="L314" s="76">
        <v>0</v>
      </c>
      <c r="M314" s="82">
        <v>40</v>
      </c>
      <c r="N314" s="121">
        <v>5</v>
      </c>
      <c r="O314" s="7" t="s">
        <v>199</v>
      </c>
      <c r="P314" s="6" t="s">
        <v>427</v>
      </c>
      <c r="Q314" s="6" t="s">
        <v>437</v>
      </c>
      <c r="R314" s="6" t="s">
        <v>432</v>
      </c>
    </row>
    <row r="315" spans="1:19" ht="91.5" customHeight="1" x14ac:dyDescent="0.25">
      <c r="A315" s="68" t="s">
        <v>1433</v>
      </c>
      <c r="B315" s="297" t="s">
        <v>1034</v>
      </c>
      <c r="C315" s="298" t="s">
        <v>1035</v>
      </c>
      <c r="D315" s="299" t="s">
        <v>1407</v>
      </c>
      <c r="E315" s="300">
        <v>4</v>
      </c>
      <c r="F315" s="301">
        <v>0</v>
      </c>
      <c r="G315" s="301">
        <v>0</v>
      </c>
      <c r="H315" s="301">
        <v>4</v>
      </c>
      <c r="I315" s="301">
        <v>0</v>
      </c>
      <c r="J315" s="301">
        <v>0</v>
      </c>
      <c r="K315" s="301">
        <v>0</v>
      </c>
      <c r="L315" s="301">
        <v>0</v>
      </c>
      <c r="M315" s="302">
        <v>3</v>
      </c>
      <c r="N315" s="302">
        <v>0</v>
      </c>
      <c r="O315" s="318">
        <v>0</v>
      </c>
      <c r="P315" s="6"/>
      <c r="Q315" s="6"/>
      <c r="R315" s="36"/>
    </row>
    <row r="316" spans="1:19" ht="95.25" customHeight="1" x14ac:dyDescent="0.25">
      <c r="A316" s="68" t="s">
        <v>1434</v>
      </c>
      <c r="B316" s="263" t="s">
        <v>466</v>
      </c>
      <c r="C316" s="112" t="s">
        <v>467</v>
      </c>
      <c r="D316" s="107" t="s">
        <v>468</v>
      </c>
      <c r="E316" s="264">
        <v>2</v>
      </c>
      <c r="F316" s="265">
        <v>0</v>
      </c>
      <c r="G316" s="265">
        <v>0</v>
      </c>
      <c r="H316" s="265">
        <v>2</v>
      </c>
      <c r="I316" s="265">
        <v>0</v>
      </c>
      <c r="J316" s="265">
        <v>0</v>
      </c>
      <c r="K316" s="265">
        <v>0</v>
      </c>
      <c r="L316" s="265">
        <v>0</v>
      </c>
      <c r="M316" s="126">
        <v>2</v>
      </c>
      <c r="N316" s="126">
        <v>0</v>
      </c>
      <c r="O316" s="7"/>
      <c r="P316" s="6"/>
      <c r="Q316" s="6"/>
      <c r="R316" s="36"/>
    </row>
    <row r="317" spans="1:19" s="64" customFormat="1" ht="16.5" x14ac:dyDescent="0.25">
      <c r="A317" s="136"/>
      <c r="B317" s="136" t="s">
        <v>169</v>
      </c>
      <c r="C317" s="136"/>
      <c r="D317" s="136"/>
      <c r="E317" s="87">
        <v>26</v>
      </c>
      <c r="F317" s="87">
        <f t="shared" ref="F317:N317" si="45">F314</f>
        <v>0</v>
      </c>
      <c r="G317" s="87">
        <f t="shared" si="45"/>
        <v>0</v>
      </c>
      <c r="H317" s="87">
        <v>26</v>
      </c>
      <c r="I317" s="87">
        <f t="shared" si="45"/>
        <v>0</v>
      </c>
      <c r="J317" s="87">
        <f t="shared" si="45"/>
        <v>0</v>
      </c>
      <c r="K317" s="87">
        <f t="shared" si="45"/>
        <v>0</v>
      </c>
      <c r="L317" s="87">
        <f t="shared" si="45"/>
        <v>0</v>
      </c>
      <c r="M317" s="88">
        <v>45</v>
      </c>
      <c r="N317" s="88">
        <f t="shared" si="45"/>
        <v>5</v>
      </c>
      <c r="O317" s="62"/>
      <c r="P317" s="63"/>
      <c r="Q317" s="62"/>
    </row>
    <row r="318" spans="1:19" ht="20.25" x14ac:dyDescent="0.3">
      <c r="A318" s="335" t="s">
        <v>1103</v>
      </c>
      <c r="B318" s="336"/>
      <c r="C318" s="336"/>
      <c r="D318" s="336"/>
      <c r="E318" s="336"/>
      <c r="F318" s="336"/>
      <c r="G318" s="336"/>
      <c r="H318" s="336"/>
      <c r="I318" s="336"/>
      <c r="J318" s="336"/>
      <c r="K318" s="336"/>
      <c r="L318" s="336"/>
      <c r="M318" s="336"/>
      <c r="N318" s="336"/>
      <c r="O318" s="337"/>
    </row>
    <row r="319" spans="1:19" s="3" customFormat="1" ht="66" x14ac:dyDescent="0.25">
      <c r="A319" s="106" t="s">
        <v>1435</v>
      </c>
      <c r="B319" s="263" t="s">
        <v>78</v>
      </c>
      <c r="C319" s="322" t="s">
        <v>79</v>
      </c>
      <c r="D319" s="271" t="s">
        <v>1402</v>
      </c>
      <c r="E319" s="272">
        <v>10</v>
      </c>
      <c r="F319" s="111">
        <v>0</v>
      </c>
      <c r="G319" s="111">
        <v>0</v>
      </c>
      <c r="H319" s="110">
        <v>10</v>
      </c>
      <c r="I319" s="111">
        <v>0</v>
      </c>
      <c r="J319" s="111">
        <v>0</v>
      </c>
      <c r="K319" s="111">
        <v>0</v>
      </c>
      <c r="L319" s="111">
        <v>0</v>
      </c>
      <c r="M319" s="125">
        <v>7</v>
      </c>
      <c r="N319" s="125">
        <v>0</v>
      </c>
      <c r="O319" s="312"/>
      <c r="P319" s="27"/>
      <c r="Q319" s="313"/>
      <c r="R319" s="27"/>
    </row>
    <row r="320" spans="1:19" s="3" customFormat="1" ht="66" x14ac:dyDescent="0.25">
      <c r="A320" s="106" t="s">
        <v>1436</v>
      </c>
      <c r="B320" s="263" t="s">
        <v>652</v>
      </c>
      <c r="C320" s="112" t="s">
        <v>649</v>
      </c>
      <c r="D320" s="123" t="s">
        <v>1408</v>
      </c>
      <c r="E320" s="270">
        <v>4</v>
      </c>
      <c r="F320" s="111">
        <v>0</v>
      </c>
      <c r="G320" s="111">
        <v>0</v>
      </c>
      <c r="H320" s="111">
        <v>4</v>
      </c>
      <c r="I320" s="111">
        <v>0</v>
      </c>
      <c r="J320" s="111">
        <v>0</v>
      </c>
      <c r="K320" s="111">
        <v>0</v>
      </c>
      <c r="L320" s="111">
        <v>0</v>
      </c>
      <c r="M320" s="125">
        <v>6</v>
      </c>
      <c r="N320" s="125">
        <v>0</v>
      </c>
      <c r="O320" s="312"/>
      <c r="P320" s="27"/>
      <c r="Q320" s="313"/>
      <c r="R320" s="320"/>
    </row>
    <row r="321" spans="1:19" s="64" customFormat="1" ht="16.5" x14ac:dyDescent="0.25">
      <c r="A321" s="136"/>
      <c r="B321" s="136" t="s">
        <v>169</v>
      </c>
      <c r="C321" s="136"/>
      <c r="D321" s="136"/>
      <c r="E321" s="87">
        <v>14</v>
      </c>
      <c r="F321" s="87">
        <f t="shared" ref="F321:N321" si="46">F319</f>
        <v>0</v>
      </c>
      <c r="G321" s="87">
        <f t="shared" si="46"/>
        <v>0</v>
      </c>
      <c r="H321" s="87">
        <v>14</v>
      </c>
      <c r="I321" s="87">
        <f t="shared" si="46"/>
        <v>0</v>
      </c>
      <c r="J321" s="87">
        <f t="shared" si="46"/>
        <v>0</v>
      </c>
      <c r="K321" s="87">
        <f t="shared" si="46"/>
        <v>0</v>
      </c>
      <c r="L321" s="87">
        <f t="shared" si="46"/>
        <v>0</v>
      </c>
      <c r="M321" s="88">
        <v>13</v>
      </c>
      <c r="N321" s="88">
        <f t="shared" si="46"/>
        <v>0</v>
      </c>
      <c r="O321" s="62"/>
      <c r="P321" s="63"/>
      <c r="Q321" s="62"/>
    </row>
    <row r="322" spans="1:19" s="64" customFormat="1" ht="20.25" x14ac:dyDescent="0.3">
      <c r="A322" s="335" t="s">
        <v>1105</v>
      </c>
      <c r="B322" s="336"/>
      <c r="C322" s="336"/>
      <c r="D322" s="336"/>
      <c r="E322" s="336"/>
      <c r="F322" s="336"/>
      <c r="G322" s="336"/>
      <c r="H322" s="336"/>
      <c r="I322" s="336"/>
      <c r="J322" s="336"/>
      <c r="K322" s="336"/>
      <c r="L322" s="336"/>
      <c r="M322" s="336"/>
      <c r="N322" s="336"/>
      <c r="O322" s="337"/>
      <c r="P322" s="207"/>
      <c r="Q322" s="208"/>
    </row>
    <row r="323" spans="1:19" s="213" customFormat="1" ht="66" x14ac:dyDescent="0.25">
      <c r="A323" s="68" t="s">
        <v>1104</v>
      </c>
      <c r="B323" s="209" t="s">
        <v>813</v>
      </c>
      <c r="C323" s="112" t="s">
        <v>814</v>
      </c>
      <c r="D323" s="130" t="s">
        <v>815</v>
      </c>
      <c r="E323" s="132">
        <v>3000</v>
      </c>
      <c r="F323" s="166">
        <v>0</v>
      </c>
      <c r="G323" s="76">
        <v>0</v>
      </c>
      <c r="H323" s="132">
        <v>3000</v>
      </c>
      <c r="I323" s="76">
        <v>0</v>
      </c>
      <c r="J323" s="76">
        <v>0</v>
      </c>
      <c r="K323" s="76">
        <v>0</v>
      </c>
      <c r="L323" s="76">
        <v>0</v>
      </c>
      <c r="M323" s="73">
        <v>800</v>
      </c>
      <c r="N323" s="121">
        <v>0</v>
      </c>
      <c r="O323" s="210"/>
      <c r="P323" s="211"/>
      <c r="Q323" s="212"/>
    </row>
    <row r="324" spans="1:19" s="64" customFormat="1" ht="16.5" x14ac:dyDescent="0.25">
      <c r="A324" s="136"/>
      <c r="B324" s="136" t="s">
        <v>169</v>
      </c>
      <c r="C324" s="136"/>
      <c r="D324" s="136"/>
      <c r="E324" s="87">
        <f>E323</f>
        <v>3000</v>
      </c>
      <c r="F324" s="87">
        <f t="shared" ref="F324" si="47">F323</f>
        <v>0</v>
      </c>
      <c r="G324" s="87">
        <f t="shared" ref="G324" si="48">G323</f>
        <v>0</v>
      </c>
      <c r="H324" s="87">
        <f t="shared" ref="H324" si="49">H323</f>
        <v>3000</v>
      </c>
      <c r="I324" s="87">
        <f t="shared" ref="I324" si="50">I323</f>
        <v>0</v>
      </c>
      <c r="J324" s="87">
        <f t="shared" ref="J324" si="51">J323</f>
        <v>0</v>
      </c>
      <c r="K324" s="87">
        <f t="shared" ref="K324" si="52">K323</f>
        <v>0</v>
      </c>
      <c r="L324" s="87">
        <f t="shared" ref="L324" si="53">L323</f>
        <v>0</v>
      </c>
      <c r="M324" s="88">
        <v>800</v>
      </c>
      <c r="N324" s="88">
        <f t="shared" ref="N324" si="54">N323</f>
        <v>0</v>
      </c>
      <c r="O324" s="62"/>
      <c r="P324" s="63"/>
      <c r="Q324" s="62"/>
    </row>
    <row r="325" spans="1:19" s="118" customFormat="1" ht="40.5" x14ac:dyDescent="0.35">
      <c r="A325" s="167"/>
      <c r="B325" s="100" t="s">
        <v>812</v>
      </c>
      <c r="C325" s="168"/>
      <c r="D325" s="100"/>
      <c r="E325" s="169">
        <f>E242+E265+E301+E305+E312+E317+E321+E324</f>
        <v>215133.14600000001</v>
      </c>
      <c r="F325" s="169">
        <f t="shared" ref="F325:L325" si="55">F242+F265+F301+F305+F312+F317+F321</f>
        <v>971</v>
      </c>
      <c r="G325" s="169">
        <f t="shared" si="55"/>
        <v>0</v>
      </c>
      <c r="H325" s="169">
        <f t="shared" si="55"/>
        <v>211229.85</v>
      </c>
      <c r="I325" s="169">
        <f t="shared" si="55"/>
        <v>0</v>
      </c>
      <c r="J325" s="169">
        <f t="shared" si="55"/>
        <v>45.185000000000002</v>
      </c>
      <c r="K325" s="169">
        <f t="shared" si="55"/>
        <v>858.1110000000001</v>
      </c>
      <c r="L325" s="169">
        <f t="shared" si="55"/>
        <v>0</v>
      </c>
      <c r="M325" s="170">
        <f>M242+M265+M301+M305+M312+M317+M321+M324</f>
        <v>10921</v>
      </c>
      <c r="N325" s="170">
        <f>N242+N265+N301+N305+N312+N317+N321</f>
        <v>8</v>
      </c>
      <c r="O325" s="171"/>
      <c r="P325" s="172"/>
    </row>
    <row r="326" spans="1:19" ht="27.75" customHeight="1" x14ac:dyDescent="0.25">
      <c r="A326" s="391" t="s">
        <v>1106</v>
      </c>
      <c r="B326" s="392"/>
      <c r="C326" s="392"/>
      <c r="D326" s="392"/>
      <c r="E326" s="392"/>
      <c r="F326" s="392"/>
      <c r="G326" s="392"/>
      <c r="H326" s="392"/>
      <c r="I326" s="392"/>
      <c r="J326" s="392"/>
      <c r="K326" s="392"/>
      <c r="L326" s="392"/>
      <c r="M326" s="392"/>
      <c r="N326" s="392"/>
      <c r="O326" s="393"/>
      <c r="P326" s="6"/>
      <c r="Q326" s="6"/>
      <c r="R326" s="6"/>
      <c r="S326" s="17"/>
    </row>
    <row r="327" spans="1:19" ht="20.25" x14ac:dyDescent="0.25">
      <c r="A327" s="388" t="s">
        <v>1107</v>
      </c>
      <c r="B327" s="389"/>
      <c r="C327" s="389"/>
      <c r="D327" s="389"/>
      <c r="E327" s="389"/>
      <c r="F327" s="389"/>
      <c r="G327" s="389"/>
      <c r="H327" s="389"/>
      <c r="I327" s="389"/>
      <c r="J327" s="389"/>
      <c r="K327" s="389"/>
      <c r="L327" s="389"/>
      <c r="M327" s="389"/>
      <c r="N327" s="389"/>
      <c r="O327" s="390"/>
      <c r="P327" s="6"/>
      <c r="Q327" s="6"/>
      <c r="R327" s="6"/>
      <c r="S327" s="17"/>
    </row>
    <row r="328" spans="1:19" ht="99" x14ac:dyDescent="0.25">
      <c r="A328" s="68" t="s">
        <v>1113</v>
      </c>
      <c r="B328" s="162" t="s">
        <v>639</v>
      </c>
      <c r="C328" s="96" t="s">
        <v>636</v>
      </c>
      <c r="D328" s="144" t="s">
        <v>640</v>
      </c>
      <c r="E328" s="163">
        <v>1663</v>
      </c>
      <c r="F328" s="72">
        <v>0</v>
      </c>
      <c r="G328" s="72">
        <v>0</v>
      </c>
      <c r="H328" s="163">
        <v>1663</v>
      </c>
      <c r="I328" s="97">
        <v>0</v>
      </c>
      <c r="J328" s="72">
        <v>0</v>
      </c>
      <c r="K328" s="72">
        <v>0</v>
      </c>
      <c r="L328" s="72">
        <v>0</v>
      </c>
      <c r="M328" s="104">
        <v>655</v>
      </c>
      <c r="N328" s="104">
        <v>0</v>
      </c>
      <c r="O328" s="18" t="s">
        <v>633</v>
      </c>
      <c r="P328" s="50" t="s">
        <v>427</v>
      </c>
      <c r="Q328" s="50" t="s">
        <v>426</v>
      </c>
      <c r="R328" s="50" t="s">
        <v>425</v>
      </c>
      <c r="S328" s="37"/>
    </row>
    <row r="329" spans="1:19" ht="63" customHeight="1" x14ac:dyDescent="0.25">
      <c r="A329" s="91" t="s">
        <v>1114</v>
      </c>
      <c r="B329" s="162" t="s">
        <v>60</v>
      </c>
      <c r="C329" s="96" t="s">
        <v>52</v>
      </c>
      <c r="D329" s="173" t="s">
        <v>61</v>
      </c>
      <c r="E329" s="163">
        <v>47</v>
      </c>
      <c r="F329" s="72">
        <v>0</v>
      </c>
      <c r="G329" s="72">
        <v>0</v>
      </c>
      <c r="H329" s="164">
        <v>47</v>
      </c>
      <c r="I329" s="72">
        <v>0</v>
      </c>
      <c r="J329" s="72">
        <v>0</v>
      </c>
      <c r="K329" s="72">
        <v>0</v>
      </c>
      <c r="L329" s="72">
        <v>0</v>
      </c>
      <c r="M329" s="104">
        <v>7</v>
      </c>
      <c r="N329" s="104">
        <v>0</v>
      </c>
      <c r="O329" s="18" t="s">
        <v>43</v>
      </c>
      <c r="P329" s="6" t="s">
        <v>427</v>
      </c>
      <c r="Q329" s="6" t="s">
        <v>426</v>
      </c>
      <c r="R329" s="6" t="s">
        <v>432</v>
      </c>
    </row>
    <row r="330" spans="1:19" ht="63" customHeight="1" x14ac:dyDescent="0.25">
      <c r="A330" s="91" t="s">
        <v>1115</v>
      </c>
      <c r="B330" s="162" t="s">
        <v>623</v>
      </c>
      <c r="C330" s="96" t="s">
        <v>624</v>
      </c>
      <c r="D330" s="173" t="s">
        <v>626</v>
      </c>
      <c r="E330" s="163">
        <v>20</v>
      </c>
      <c r="F330" s="72">
        <v>0</v>
      </c>
      <c r="G330" s="72">
        <v>0</v>
      </c>
      <c r="H330" s="164">
        <v>20</v>
      </c>
      <c r="I330" s="72">
        <v>0</v>
      </c>
      <c r="J330" s="72">
        <v>0</v>
      </c>
      <c r="K330" s="72">
        <v>0</v>
      </c>
      <c r="L330" s="72">
        <v>0</v>
      </c>
      <c r="M330" s="104">
        <v>15</v>
      </c>
      <c r="N330" s="104">
        <v>0</v>
      </c>
      <c r="O330" s="18" t="s">
        <v>625</v>
      </c>
      <c r="P330" s="50" t="s">
        <v>427</v>
      </c>
      <c r="Q330" s="50" t="s">
        <v>426</v>
      </c>
      <c r="R330" s="50" t="s">
        <v>428</v>
      </c>
    </row>
    <row r="331" spans="1:19" ht="92.25" customHeight="1" x14ac:dyDescent="0.25">
      <c r="A331" s="91" t="s">
        <v>1116</v>
      </c>
      <c r="B331" s="92" t="s">
        <v>62</v>
      </c>
      <c r="C331" s="157" t="s">
        <v>63</v>
      </c>
      <c r="D331" s="152" t="s">
        <v>64</v>
      </c>
      <c r="E331" s="164">
        <v>20</v>
      </c>
      <c r="F331" s="72">
        <v>0</v>
      </c>
      <c r="G331" s="72">
        <v>0</v>
      </c>
      <c r="H331" s="164">
        <v>20</v>
      </c>
      <c r="I331" s="72">
        <v>0</v>
      </c>
      <c r="J331" s="72">
        <v>0</v>
      </c>
      <c r="K331" s="72">
        <v>0</v>
      </c>
      <c r="L331" s="72">
        <v>0</v>
      </c>
      <c r="M331" s="104">
        <v>10</v>
      </c>
      <c r="N331" s="104">
        <v>0</v>
      </c>
      <c r="O331" s="18" t="s">
        <v>38</v>
      </c>
      <c r="P331" s="6" t="s">
        <v>427</v>
      </c>
      <c r="Q331" s="6" t="s">
        <v>426</v>
      </c>
      <c r="R331" s="6" t="s">
        <v>428</v>
      </c>
    </row>
    <row r="332" spans="1:19" ht="103.5" customHeight="1" x14ac:dyDescent="0.25">
      <c r="A332" s="91" t="s">
        <v>1117</v>
      </c>
      <c r="B332" s="92" t="s">
        <v>65</v>
      </c>
      <c r="C332" s="96" t="s">
        <v>66</v>
      </c>
      <c r="D332" s="144" t="s">
        <v>67</v>
      </c>
      <c r="E332" s="72">
        <v>18</v>
      </c>
      <c r="F332" s="72">
        <v>0</v>
      </c>
      <c r="G332" s="72">
        <v>0</v>
      </c>
      <c r="H332" s="72">
        <v>18</v>
      </c>
      <c r="I332" s="72">
        <v>0</v>
      </c>
      <c r="J332" s="72">
        <v>0</v>
      </c>
      <c r="K332" s="72">
        <v>0</v>
      </c>
      <c r="L332" s="72">
        <v>0</v>
      </c>
      <c r="M332" s="104">
        <v>25</v>
      </c>
      <c r="N332" s="104">
        <v>0</v>
      </c>
      <c r="O332" s="14" t="s">
        <v>68</v>
      </c>
      <c r="P332" s="6" t="s">
        <v>427</v>
      </c>
      <c r="Q332" s="6" t="s">
        <v>426</v>
      </c>
      <c r="R332" s="6" t="s">
        <v>428</v>
      </c>
    </row>
    <row r="333" spans="1:19" ht="87.75" customHeight="1" x14ac:dyDescent="0.25">
      <c r="A333" s="91" t="s">
        <v>1118</v>
      </c>
      <c r="B333" s="176" t="s">
        <v>664</v>
      </c>
      <c r="C333" s="96" t="s">
        <v>674</v>
      </c>
      <c r="D333" s="177" t="s">
        <v>663</v>
      </c>
      <c r="E333" s="174">
        <v>15</v>
      </c>
      <c r="F333" s="97">
        <v>0</v>
      </c>
      <c r="G333" s="97">
        <v>0</v>
      </c>
      <c r="H333" s="97">
        <v>15</v>
      </c>
      <c r="I333" s="97">
        <v>0</v>
      </c>
      <c r="J333" s="97">
        <v>0</v>
      </c>
      <c r="K333" s="97">
        <v>0</v>
      </c>
      <c r="L333" s="97">
        <v>0</v>
      </c>
      <c r="M333" s="175">
        <v>12</v>
      </c>
      <c r="N333" s="175">
        <v>0</v>
      </c>
      <c r="O333" s="18" t="s">
        <v>665</v>
      </c>
      <c r="P333" s="50" t="s">
        <v>427</v>
      </c>
      <c r="Q333" s="50" t="s">
        <v>426</v>
      </c>
      <c r="R333" s="50" t="s">
        <v>432</v>
      </c>
    </row>
    <row r="334" spans="1:19" ht="72.75" customHeight="1" x14ac:dyDescent="0.25">
      <c r="A334" s="91" t="s">
        <v>1119</v>
      </c>
      <c r="B334" s="92" t="s">
        <v>69</v>
      </c>
      <c r="C334" s="96" t="s">
        <v>70</v>
      </c>
      <c r="D334" s="144" t="s">
        <v>71</v>
      </c>
      <c r="E334" s="72">
        <v>13</v>
      </c>
      <c r="F334" s="72">
        <v>0</v>
      </c>
      <c r="G334" s="72">
        <v>0</v>
      </c>
      <c r="H334" s="72">
        <v>13</v>
      </c>
      <c r="I334" s="72">
        <v>0</v>
      </c>
      <c r="J334" s="72">
        <v>0</v>
      </c>
      <c r="K334" s="72">
        <v>0</v>
      </c>
      <c r="L334" s="72">
        <v>0</v>
      </c>
      <c r="M334" s="104">
        <v>13</v>
      </c>
      <c r="N334" s="104">
        <v>0</v>
      </c>
      <c r="O334" s="18" t="s">
        <v>59</v>
      </c>
      <c r="P334" s="6" t="s">
        <v>427</v>
      </c>
      <c r="Q334" s="6" t="s">
        <v>426</v>
      </c>
      <c r="R334" s="6" t="s">
        <v>425</v>
      </c>
    </row>
    <row r="335" spans="1:19" s="3" customFormat="1" ht="72.75" customHeight="1" x14ac:dyDescent="0.25">
      <c r="A335" s="262" t="s">
        <v>1120</v>
      </c>
      <c r="B335" s="263" t="s">
        <v>1217</v>
      </c>
      <c r="C335" s="273" t="s">
        <v>1218</v>
      </c>
      <c r="D335" s="271" t="s">
        <v>1219</v>
      </c>
      <c r="E335" s="270">
        <v>12</v>
      </c>
      <c r="F335" s="111">
        <v>0</v>
      </c>
      <c r="G335" s="111">
        <v>0</v>
      </c>
      <c r="H335" s="111">
        <v>12</v>
      </c>
      <c r="I335" s="111">
        <v>0</v>
      </c>
      <c r="J335" s="111">
        <v>0</v>
      </c>
      <c r="K335" s="111">
        <v>0</v>
      </c>
      <c r="L335" s="111">
        <v>0</v>
      </c>
      <c r="M335" s="125">
        <v>15</v>
      </c>
      <c r="N335" s="125">
        <v>0</v>
      </c>
      <c r="O335" s="266"/>
      <c r="P335" s="27"/>
      <c r="Q335" s="27"/>
      <c r="R335" s="27"/>
    </row>
    <row r="336" spans="1:19" ht="51.75" customHeight="1" x14ac:dyDescent="0.25">
      <c r="A336" s="91" t="s">
        <v>1121</v>
      </c>
      <c r="B336" s="162" t="s">
        <v>621</v>
      </c>
      <c r="C336" s="181" t="s">
        <v>620</v>
      </c>
      <c r="D336" s="173" t="s">
        <v>622</v>
      </c>
      <c r="E336" s="163">
        <v>10</v>
      </c>
      <c r="F336" s="72">
        <v>0</v>
      </c>
      <c r="G336" s="72">
        <v>0</v>
      </c>
      <c r="H336" s="164">
        <v>10</v>
      </c>
      <c r="I336" s="72">
        <v>0</v>
      </c>
      <c r="J336" s="72">
        <v>0</v>
      </c>
      <c r="K336" s="72">
        <v>0</v>
      </c>
      <c r="L336" s="72">
        <v>0</v>
      </c>
      <c r="M336" s="104">
        <v>20</v>
      </c>
      <c r="N336" s="104">
        <v>0</v>
      </c>
      <c r="O336" s="18" t="s">
        <v>625</v>
      </c>
      <c r="P336" s="50" t="s">
        <v>427</v>
      </c>
      <c r="Q336" s="50" t="s">
        <v>426</v>
      </c>
      <c r="R336" s="50" t="s">
        <v>425</v>
      </c>
    </row>
    <row r="337" spans="1:18" ht="60" customHeight="1" x14ac:dyDescent="0.25">
      <c r="A337" s="91" t="s">
        <v>1122</v>
      </c>
      <c r="B337" s="182" t="s">
        <v>84</v>
      </c>
      <c r="C337" s="183" t="s">
        <v>85</v>
      </c>
      <c r="D337" s="178" t="s">
        <v>86</v>
      </c>
      <c r="E337" s="184">
        <v>8</v>
      </c>
      <c r="F337" s="184">
        <v>0</v>
      </c>
      <c r="G337" s="184">
        <v>0</v>
      </c>
      <c r="H337" s="184">
        <v>8</v>
      </c>
      <c r="I337" s="184">
        <v>0</v>
      </c>
      <c r="J337" s="184">
        <v>0</v>
      </c>
      <c r="K337" s="184">
        <v>0</v>
      </c>
      <c r="L337" s="184">
        <v>0</v>
      </c>
      <c r="M337" s="185">
        <v>5</v>
      </c>
      <c r="N337" s="185">
        <v>0</v>
      </c>
      <c r="O337" s="18" t="s">
        <v>59</v>
      </c>
      <c r="P337" s="6" t="s">
        <v>427</v>
      </c>
      <c r="Q337" s="6" t="s">
        <v>426</v>
      </c>
      <c r="R337" s="6" t="s">
        <v>425</v>
      </c>
    </row>
    <row r="338" spans="1:18" ht="61.5" customHeight="1" x14ac:dyDescent="0.25">
      <c r="A338" s="91" t="s">
        <v>1123</v>
      </c>
      <c r="B338" s="92" t="s">
        <v>87</v>
      </c>
      <c r="C338" s="96" t="s">
        <v>88</v>
      </c>
      <c r="D338" s="144" t="s">
        <v>89</v>
      </c>
      <c r="E338" s="72">
        <v>8</v>
      </c>
      <c r="F338" s="72">
        <v>0</v>
      </c>
      <c r="G338" s="72">
        <v>0</v>
      </c>
      <c r="H338" s="72">
        <v>8</v>
      </c>
      <c r="I338" s="72">
        <v>0</v>
      </c>
      <c r="J338" s="72">
        <v>0</v>
      </c>
      <c r="K338" s="72">
        <v>0</v>
      </c>
      <c r="L338" s="72">
        <v>0</v>
      </c>
      <c r="M338" s="104">
        <v>25</v>
      </c>
      <c r="N338" s="104">
        <v>0</v>
      </c>
      <c r="O338" s="14" t="s">
        <v>90</v>
      </c>
      <c r="P338" s="6" t="s">
        <v>427</v>
      </c>
      <c r="Q338" s="6" t="s">
        <v>426</v>
      </c>
      <c r="R338" s="6" t="s">
        <v>425</v>
      </c>
    </row>
    <row r="339" spans="1:18" ht="61.5" customHeight="1" x14ac:dyDescent="0.25">
      <c r="A339" s="91" t="s">
        <v>1124</v>
      </c>
      <c r="B339" s="92" t="s">
        <v>670</v>
      </c>
      <c r="C339" s="96" t="s">
        <v>668</v>
      </c>
      <c r="D339" s="144" t="s">
        <v>669</v>
      </c>
      <c r="E339" s="72">
        <v>8</v>
      </c>
      <c r="F339" s="72">
        <v>0</v>
      </c>
      <c r="G339" s="72">
        <v>0</v>
      </c>
      <c r="H339" s="72">
        <v>8</v>
      </c>
      <c r="I339" s="72">
        <v>0</v>
      </c>
      <c r="J339" s="72">
        <v>0</v>
      </c>
      <c r="K339" s="72">
        <v>0</v>
      </c>
      <c r="L339" s="72">
        <v>0</v>
      </c>
      <c r="M339" s="104">
        <v>4</v>
      </c>
      <c r="N339" s="104">
        <v>0</v>
      </c>
      <c r="O339" s="18" t="s">
        <v>673</v>
      </c>
      <c r="P339" s="50" t="s">
        <v>427</v>
      </c>
      <c r="Q339" s="50" t="s">
        <v>426</v>
      </c>
      <c r="R339" s="50" t="s">
        <v>428</v>
      </c>
    </row>
    <row r="340" spans="1:18" ht="78" customHeight="1" x14ac:dyDescent="0.25">
      <c r="A340" s="91" t="s">
        <v>1125</v>
      </c>
      <c r="B340" s="92" t="s">
        <v>91</v>
      </c>
      <c r="C340" s="96" t="s">
        <v>92</v>
      </c>
      <c r="D340" s="152" t="s">
        <v>93</v>
      </c>
      <c r="E340" s="72">
        <v>8</v>
      </c>
      <c r="F340" s="72">
        <v>0</v>
      </c>
      <c r="G340" s="72">
        <v>0</v>
      </c>
      <c r="H340" s="72">
        <v>8</v>
      </c>
      <c r="I340" s="72">
        <v>0</v>
      </c>
      <c r="J340" s="72">
        <v>0</v>
      </c>
      <c r="K340" s="72">
        <v>0</v>
      </c>
      <c r="L340" s="72">
        <v>0</v>
      </c>
      <c r="M340" s="104">
        <v>13</v>
      </c>
      <c r="N340" s="104">
        <v>0</v>
      </c>
      <c r="O340" s="14" t="s">
        <v>94</v>
      </c>
      <c r="P340" s="6" t="s">
        <v>427</v>
      </c>
      <c r="Q340" s="6" t="s">
        <v>426</v>
      </c>
      <c r="R340" s="6" t="s">
        <v>432</v>
      </c>
    </row>
    <row r="341" spans="1:18" s="3" customFormat="1" ht="96.75" customHeight="1" x14ac:dyDescent="0.25">
      <c r="A341" s="262" t="s">
        <v>1126</v>
      </c>
      <c r="B341" s="304" t="s">
        <v>1286</v>
      </c>
      <c r="C341" s="112" t="s">
        <v>1285</v>
      </c>
      <c r="D341" s="107" t="s">
        <v>1287</v>
      </c>
      <c r="E341" s="264">
        <v>6</v>
      </c>
      <c r="F341" s="265">
        <v>0</v>
      </c>
      <c r="G341" s="265">
        <v>0</v>
      </c>
      <c r="H341" s="265">
        <v>6</v>
      </c>
      <c r="I341" s="265">
        <v>0</v>
      </c>
      <c r="J341" s="265">
        <v>0</v>
      </c>
      <c r="K341" s="265">
        <v>0</v>
      </c>
      <c r="L341" s="265">
        <v>0</v>
      </c>
      <c r="M341" s="126">
        <v>10</v>
      </c>
      <c r="N341" s="126">
        <v>0</v>
      </c>
      <c r="O341" s="266"/>
      <c r="P341" s="267"/>
      <c r="Q341" s="267"/>
      <c r="R341" s="267"/>
    </row>
    <row r="342" spans="1:18" ht="74.25" customHeight="1" x14ac:dyDescent="0.25">
      <c r="A342" s="91" t="s">
        <v>1127</v>
      </c>
      <c r="B342" s="162" t="s">
        <v>667</v>
      </c>
      <c r="C342" s="96" t="s">
        <v>668</v>
      </c>
      <c r="D342" s="98" t="s">
        <v>666</v>
      </c>
      <c r="E342" s="174">
        <v>6</v>
      </c>
      <c r="F342" s="97">
        <v>0</v>
      </c>
      <c r="G342" s="97">
        <v>0</v>
      </c>
      <c r="H342" s="97">
        <v>6</v>
      </c>
      <c r="I342" s="97">
        <v>0</v>
      </c>
      <c r="J342" s="97">
        <v>0</v>
      </c>
      <c r="K342" s="97">
        <v>0</v>
      </c>
      <c r="L342" s="97">
        <v>0</v>
      </c>
      <c r="M342" s="175">
        <v>6</v>
      </c>
      <c r="N342" s="175">
        <v>0</v>
      </c>
      <c r="O342" s="18" t="s">
        <v>665</v>
      </c>
      <c r="P342" s="50" t="s">
        <v>427</v>
      </c>
      <c r="Q342" s="50" t="s">
        <v>426</v>
      </c>
      <c r="R342" s="50" t="s">
        <v>428</v>
      </c>
    </row>
    <row r="343" spans="1:18" s="3" customFormat="1" ht="74.25" customHeight="1" x14ac:dyDescent="0.25">
      <c r="A343" s="303" t="s">
        <v>1128</v>
      </c>
      <c r="B343" s="263" t="s">
        <v>1209</v>
      </c>
      <c r="C343" s="112" t="s">
        <v>1210</v>
      </c>
      <c r="D343" s="107" t="s">
        <v>1211</v>
      </c>
      <c r="E343" s="264">
        <v>5</v>
      </c>
      <c r="F343" s="265">
        <v>0</v>
      </c>
      <c r="G343" s="265">
        <v>0</v>
      </c>
      <c r="H343" s="265">
        <v>6</v>
      </c>
      <c r="I343" s="265">
        <v>0</v>
      </c>
      <c r="J343" s="265">
        <v>0</v>
      </c>
      <c r="K343" s="265">
        <v>0</v>
      </c>
      <c r="L343" s="265">
        <v>0</v>
      </c>
      <c r="M343" s="126">
        <v>10</v>
      </c>
      <c r="N343" s="126">
        <v>0</v>
      </c>
      <c r="O343" s="266"/>
      <c r="P343" s="269"/>
      <c r="Q343" s="269"/>
      <c r="R343" s="269"/>
    </row>
    <row r="344" spans="1:18" ht="106.5" customHeight="1" x14ac:dyDescent="0.25">
      <c r="A344" s="91" t="s">
        <v>1129</v>
      </c>
      <c r="B344" s="92" t="s">
        <v>101</v>
      </c>
      <c r="C344" s="96" t="s">
        <v>102</v>
      </c>
      <c r="D344" s="144" t="s">
        <v>103</v>
      </c>
      <c r="E344" s="72">
        <v>5</v>
      </c>
      <c r="F344" s="72">
        <v>0</v>
      </c>
      <c r="G344" s="72">
        <v>0</v>
      </c>
      <c r="H344" s="72">
        <v>5</v>
      </c>
      <c r="I344" s="72">
        <v>0</v>
      </c>
      <c r="J344" s="72">
        <v>0</v>
      </c>
      <c r="K344" s="72">
        <v>0</v>
      </c>
      <c r="L344" s="72">
        <v>0</v>
      </c>
      <c r="M344" s="104">
        <v>10</v>
      </c>
      <c r="N344" s="104">
        <v>0</v>
      </c>
      <c r="O344" s="14" t="s">
        <v>104</v>
      </c>
      <c r="P344" s="6" t="s">
        <v>427</v>
      </c>
      <c r="Q344" s="6" t="s">
        <v>426</v>
      </c>
      <c r="R344" s="6" t="s">
        <v>430</v>
      </c>
    </row>
    <row r="345" spans="1:18" ht="105.75" customHeight="1" x14ac:dyDescent="0.25">
      <c r="A345" s="202" t="s">
        <v>1130</v>
      </c>
      <c r="B345" s="162" t="s">
        <v>481</v>
      </c>
      <c r="C345" s="96" t="s">
        <v>482</v>
      </c>
      <c r="D345" s="98" t="s">
        <v>483</v>
      </c>
      <c r="E345" s="174">
        <v>5</v>
      </c>
      <c r="F345" s="97">
        <v>0</v>
      </c>
      <c r="G345" s="97">
        <v>0</v>
      </c>
      <c r="H345" s="97">
        <v>5</v>
      </c>
      <c r="I345" s="97">
        <v>0</v>
      </c>
      <c r="J345" s="97">
        <v>0</v>
      </c>
      <c r="K345" s="97">
        <v>0</v>
      </c>
      <c r="L345" s="97">
        <v>0</v>
      </c>
      <c r="M345" s="175">
        <v>5</v>
      </c>
      <c r="N345" s="175">
        <v>0</v>
      </c>
      <c r="O345" s="18" t="s">
        <v>484</v>
      </c>
      <c r="P345" s="32" t="s">
        <v>427</v>
      </c>
      <c r="Q345" s="32" t="s">
        <v>426</v>
      </c>
      <c r="R345" s="32" t="s">
        <v>430</v>
      </c>
    </row>
    <row r="346" spans="1:18" ht="74.25" customHeight="1" x14ac:dyDescent="0.25">
      <c r="A346" s="91" t="s">
        <v>1131</v>
      </c>
      <c r="B346" s="162" t="s">
        <v>672</v>
      </c>
      <c r="C346" s="96" t="s">
        <v>254</v>
      </c>
      <c r="D346" s="98" t="s">
        <v>671</v>
      </c>
      <c r="E346" s="174">
        <v>5</v>
      </c>
      <c r="F346" s="97">
        <v>0</v>
      </c>
      <c r="G346" s="97">
        <v>0</v>
      </c>
      <c r="H346" s="97">
        <v>5</v>
      </c>
      <c r="I346" s="97">
        <v>0</v>
      </c>
      <c r="J346" s="97">
        <v>0</v>
      </c>
      <c r="K346" s="97">
        <v>0</v>
      </c>
      <c r="L346" s="97">
        <v>0</v>
      </c>
      <c r="M346" s="175">
        <v>8</v>
      </c>
      <c r="N346" s="175">
        <v>0</v>
      </c>
      <c r="O346" s="18" t="s">
        <v>665</v>
      </c>
      <c r="P346" s="50" t="s">
        <v>427</v>
      </c>
      <c r="Q346" s="50" t="s">
        <v>426</v>
      </c>
      <c r="R346" s="50" t="s">
        <v>428</v>
      </c>
    </row>
    <row r="347" spans="1:18" ht="74.25" customHeight="1" x14ac:dyDescent="0.25">
      <c r="A347" s="91" t="s">
        <v>1132</v>
      </c>
      <c r="B347" s="252" t="s">
        <v>1067</v>
      </c>
      <c r="C347" s="25" t="s">
        <v>1051</v>
      </c>
      <c r="D347" s="253" t="s">
        <v>1052</v>
      </c>
      <c r="E347" s="254">
        <v>5</v>
      </c>
      <c r="F347" s="23">
        <v>0</v>
      </c>
      <c r="G347" s="23">
        <v>0</v>
      </c>
      <c r="H347" s="23">
        <v>5</v>
      </c>
      <c r="I347" s="23">
        <v>0</v>
      </c>
      <c r="J347" s="23">
        <v>0</v>
      </c>
      <c r="K347" s="23">
        <v>0</v>
      </c>
      <c r="L347" s="23">
        <v>0</v>
      </c>
      <c r="M347" s="28">
        <v>7</v>
      </c>
      <c r="N347" s="28">
        <v>0</v>
      </c>
      <c r="O347" s="18"/>
      <c r="P347" s="50"/>
      <c r="Q347" s="50"/>
      <c r="R347" s="50"/>
    </row>
    <row r="348" spans="1:18" ht="74.25" customHeight="1" x14ac:dyDescent="0.25">
      <c r="A348" s="91" t="s">
        <v>1133</v>
      </c>
      <c r="B348" s="252" t="s">
        <v>1065</v>
      </c>
      <c r="C348" s="25" t="s">
        <v>1051</v>
      </c>
      <c r="D348" s="253" t="s">
        <v>1053</v>
      </c>
      <c r="E348" s="254">
        <v>5</v>
      </c>
      <c r="F348" s="23">
        <v>0</v>
      </c>
      <c r="G348" s="23">
        <v>0</v>
      </c>
      <c r="H348" s="23">
        <v>5</v>
      </c>
      <c r="I348" s="23">
        <v>0</v>
      </c>
      <c r="J348" s="23">
        <v>0</v>
      </c>
      <c r="K348" s="23">
        <v>0</v>
      </c>
      <c r="L348" s="23">
        <v>0</v>
      </c>
      <c r="M348" s="28">
        <v>10</v>
      </c>
      <c r="N348" s="28">
        <v>0</v>
      </c>
      <c r="O348" s="18"/>
      <c r="P348" s="50"/>
      <c r="Q348" s="50"/>
      <c r="R348" s="50"/>
    </row>
    <row r="349" spans="1:18" ht="74.25" customHeight="1" x14ac:dyDescent="0.25">
      <c r="A349" s="91" t="s">
        <v>1134</v>
      </c>
      <c r="B349" s="252" t="s">
        <v>1066</v>
      </c>
      <c r="C349" s="25" t="s">
        <v>1051</v>
      </c>
      <c r="D349" s="253" t="s">
        <v>1054</v>
      </c>
      <c r="E349" s="254">
        <v>5</v>
      </c>
      <c r="F349" s="23">
        <v>0</v>
      </c>
      <c r="G349" s="23">
        <v>0</v>
      </c>
      <c r="H349" s="23">
        <v>5</v>
      </c>
      <c r="I349" s="23">
        <v>0</v>
      </c>
      <c r="J349" s="23">
        <v>0</v>
      </c>
      <c r="K349" s="23">
        <v>0</v>
      </c>
      <c r="L349" s="23">
        <v>0</v>
      </c>
      <c r="M349" s="28">
        <v>7</v>
      </c>
      <c r="N349" s="28">
        <v>0</v>
      </c>
      <c r="O349" s="18"/>
      <c r="P349" s="50"/>
      <c r="Q349" s="50"/>
      <c r="R349" s="50"/>
    </row>
    <row r="350" spans="1:18" ht="74.25" customHeight="1" x14ac:dyDescent="0.25">
      <c r="A350" s="91" t="s">
        <v>1135</v>
      </c>
      <c r="B350" s="252" t="s">
        <v>1048</v>
      </c>
      <c r="C350" s="25" t="s">
        <v>1049</v>
      </c>
      <c r="D350" s="253" t="s">
        <v>1050</v>
      </c>
      <c r="E350" s="254">
        <v>5</v>
      </c>
      <c r="F350" s="23">
        <v>0</v>
      </c>
      <c r="G350" s="23">
        <v>0</v>
      </c>
      <c r="H350" s="23">
        <v>5</v>
      </c>
      <c r="I350" s="23">
        <v>0</v>
      </c>
      <c r="J350" s="23">
        <v>0</v>
      </c>
      <c r="K350" s="23">
        <v>0</v>
      </c>
      <c r="L350" s="23">
        <v>0</v>
      </c>
      <c r="M350" s="28">
        <v>8</v>
      </c>
      <c r="N350" s="28">
        <v>0</v>
      </c>
      <c r="O350" s="18"/>
      <c r="P350" s="50"/>
      <c r="Q350" s="50"/>
      <c r="R350" s="50"/>
    </row>
    <row r="351" spans="1:18" ht="78" customHeight="1" x14ac:dyDescent="0.25">
      <c r="A351" s="91" t="s">
        <v>1136</v>
      </c>
      <c r="B351" s="162" t="s">
        <v>105</v>
      </c>
      <c r="C351" s="104" t="s">
        <v>106</v>
      </c>
      <c r="D351" s="173" t="s">
        <v>107</v>
      </c>
      <c r="E351" s="180">
        <v>5</v>
      </c>
      <c r="F351" s="72">
        <v>0</v>
      </c>
      <c r="G351" s="72">
        <v>0</v>
      </c>
      <c r="H351" s="72">
        <v>5</v>
      </c>
      <c r="I351" s="72">
        <v>0</v>
      </c>
      <c r="J351" s="72">
        <v>0</v>
      </c>
      <c r="K351" s="72">
        <v>0</v>
      </c>
      <c r="L351" s="72">
        <v>0</v>
      </c>
      <c r="M351" s="104">
        <v>25</v>
      </c>
      <c r="N351" s="104">
        <v>0</v>
      </c>
      <c r="O351" s="18" t="s">
        <v>59</v>
      </c>
      <c r="P351" s="6" t="s">
        <v>427</v>
      </c>
      <c r="Q351" s="6" t="s">
        <v>426</v>
      </c>
      <c r="R351" s="6" t="s">
        <v>425</v>
      </c>
    </row>
    <row r="352" spans="1:18" ht="99" x14ac:dyDescent="0.25">
      <c r="A352" s="91" t="s">
        <v>1137</v>
      </c>
      <c r="B352" s="162" t="s">
        <v>458</v>
      </c>
      <c r="C352" s="96" t="s">
        <v>459</v>
      </c>
      <c r="D352" s="98" t="s">
        <v>460</v>
      </c>
      <c r="E352" s="174">
        <v>5</v>
      </c>
      <c r="F352" s="97">
        <v>0</v>
      </c>
      <c r="G352" s="97">
        <v>0</v>
      </c>
      <c r="H352" s="97">
        <v>5</v>
      </c>
      <c r="I352" s="97">
        <v>0</v>
      </c>
      <c r="J352" s="97">
        <v>0</v>
      </c>
      <c r="K352" s="97">
        <v>0</v>
      </c>
      <c r="L352" s="97">
        <v>0</v>
      </c>
      <c r="M352" s="175">
        <v>8</v>
      </c>
      <c r="N352" s="175">
        <v>0</v>
      </c>
      <c r="O352" s="18" t="s">
        <v>461</v>
      </c>
      <c r="P352" s="32" t="s">
        <v>427</v>
      </c>
      <c r="Q352" s="32" t="s">
        <v>426</v>
      </c>
      <c r="R352" s="32" t="s">
        <v>428</v>
      </c>
    </row>
    <row r="353" spans="1:18" ht="75.75" customHeight="1" x14ac:dyDescent="0.25">
      <c r="A353" s="91" t="s">
        <v>1138</v>
      </c>
      <c r="B353" s="92" t="s">
        <v>108</v>
      </c>
      <c r="C353" s="96" t="s">
        <v>109</v>
      </c>
      <c r="D353" s="152" t="s">
        <v>110</v>
      </c>
      <c r="E353" s="72">
        <v>5</v>
      </c>
      <c r="F353" s="72">
        <v>0</v>
      </c>
      <c r="G353" s="72">
        <v>0</v>
      </c>
      <c r="H353" s="72">
        <v>5</v>
      </c>
      <c r="I353" s="72">
        <v>0</v>
      </c>
      <c r="J353" s="72">
        <v>0</v>
      </c>
      <c r="K353" s="72">
        <v>0</v>
      </c>
      <c r="L353" s="72">
        <v>0</v>
      </c>
      <c r="M353" s="104">
        <v>10</v>
      </c>
      <c r="N353" s="104">
        <v>0</v>
      </c>
      <c r="O353" s="18" t="s">
        <v>26</v>
      </c>
      <c r="P353" s="6" t="s">
        <v>427</v>
      </c>
      <c r="Q353" s="6" t="s">
        <v>426</v>
      </c>
      <c r="R353" s="6" t="s">
        <v>432</v>
      </c>
    </row>
    <row r="354" spans="1:18" ht="65.25" customHeight="1" x14ac:dyDescent="0.25">
      <c r="A354" s="202" t="s">
        <v>1139</v>
      </c>
      <c r="B354" s="252" t="s">
        <v>1040</v>
      </c>
      <c r="C354" s="25" t="s">
        <v>1041</v>
      </c>
      <c r="D354" s="253" t="s">
        <v>1042</v>
      </c>
      <c r="E354" s="254">
        <v>5</v>
      </c>
      <c r="F354" s="23">
        <v>0</v>
      </c>
      <c r="G354" s="23">
        <v>0</v>
      </c>
      <c r="H354" s="23">
        <v>5</v>
      </c>
      <c r="I354" s="23">
        <v>0</v>
      </c>
      <c r="J354" s="23">
        <v>0</v>
      </c>
      <c r="K354" s="23">
        <v>0</v>
      </c>
      <c r="L354" s="23">
        <v>0</v>
      </c>
      <c r="M354" s="28">
        <v>10</v>
      </c>
      <c r="N354" s="28">
        <v>0</v>
      </c>
      <c r="O354" s="18"/>
      <c r="P354" s="6"/>
      <c r="Q354" s="6"/>
      <c r="R354" s="6"/>
    </row>
    <row r="355" spans="1:18" ht="99" x14ac:dyDescent="0.25">
      <c r="A355" s="91" t="s">
        <v>1140</v>
      </c>
      <c r="B355" s="92" t="s">
        <v>676</v>
      </c>
      <c r="C355" s="96" t="s">
        <v>647</v>
      </c>
      <c r="D355" s="152" t="s">
        <v>646</v>
      </c>
      <c r="E355" s="72">
        <v>5</v>
      </c>
      <c r="F355" s="72">
        <v>0</v>
      </c>
      <c r="G355" s="72">
        <v>0</v>
      </c>
      <c r="H355" s="72">
        <v>5</v>
      </c>
      <c r="I355" s="72">
        <v>0</v>
      </c>
      <c r="J355" s="72">
        <v>0</v>
      </c>
      <c r="K355" s="72">
        <v>0</v>
      </c>
      <c r="L355" s="72">
        <v>0</v>
      </c>
      <c r="M355" s="104">
        <v>5</v>
      </c>
      <c r="N355" s="104">
        <v>0</v>
      </c>
      <c r="O355" s="18" t="s">
        <v>648</v>
      </c>
      <c r="P355" s="50" t="s">
        <v>427</v>
      </c>
      <c r="Q355" s="50" t="s">
        <v>426</v>
      </c>
      <c r="R355" s="50" t="s">
        <v>430</v>
      </c>
    </row>
    <row r="356" spans="1:18" ht="63" customHeight="1" x14ac:dyDescent="0.25">
      <c r="A356" s="91" t="s">
        <v>1141</v>
      </c>
      <c r="B356" s="92" t="s">
        <v>111</v>
      </c>
      <c r="C356" s="96" t="s">
        <v>112</v>
      </c>
      <c r="D356" s="144" t="s">
        <v>113</v>
      </c>
      <c r="E356" s="72">
        <v>5</v>
      </c>
      <c r="F356" s="72">
        <v>0</v>
      </c>
      <c r="G356" s="72">
        <v>0</v>
      </c>
      <c r="H356" s="72">
        <v>5</v>
      </c>
      <c r="I356" s="72">
        <v>0</v>
      </c>
      <c r="J356" s="72">
        <v>0</v>
      </c>
      <c r="K356" s="72">
        <v>0</v>
      </c>
      <c r="L356" s="72">
        <v>0</v>
      </c>
      <c r="M356" s="104">
        <v>20</v>
      </c>
      <c r="N356" s="104">
        <v>0</v>
      </c>
      <c r="O356" s="14" t="s">
        <v>83</v>
      </c>
      <c r="P356" s="6" t="s">
        <v>427</v>
      </c>
      <c r="Q356" s="6" t="s">
        <v>426</v>
      </c>
      <c r="R356" s="6" t="s">
        <v>430</v>
      </c>
    </row>
    <row r="357" spans="1:18" s="3" customFormat="1" ht="81.75" customHeight="1" x14ac:dyDescent="0.25">
      <c r="A357" s="262" t="s">
        <v>1381</v>
      </c>
      <c r="B357" s="159" t="s">
        <v>1316</v>
      </c>
      <c r="C357" s="112" t="s">
        <v>1317</v>
      </c>
      <c r="D357" s="271" t="s">
        <v>1318</v>
      </c>
      <c r="E357" s="111">
        <v>4.7</v>
      </c>
      <c r="F357" s="111">
        <v>0</v>
      </c>
      <c r="G357" s="111">
        <v>0</v>
      </c>
      <c r="H357" s="111">
        <v>4.7</v>
      </c>
      <c r="I357" s="111">
        <v>0</v>
      </c>
      <c r="J357" s="111">
        <v>0</v>
      </c>
      <c r="K357" s="111">
        <v>0</v>
      </c>
      <c r="L357" s="111">
        <v>0</v>
      </c>
      <c r="M357" s="125">
        <v>6</v>
      </c>
      <c r="N357" s="125">
        <v>0</v>
      </c>
      <c r="O357" s="266"/>
      <c r="P357" s="27"/>
      <c r="Q357" s="27"/>
      <c r="R357" s="27"/>
    </row>
    <row r="358" spans="1:18" ht="73.5" customHeight="1" x14ac:dyDescent="0.25">
      <c r="A358" s="202" t="s">
        <v>1142</v>
      </c>
      <c r="B358" s="92" t="s">
        <v>511</v>
      </c>
      <c r="C358" s="96" t="s">
        <v>510</v>
      </c>
      <c r="D358" s="144" t="s">
        <v>512</v>
      </c>
      <c r="E358" s="72">
        <v>4.5</v>
      </c>
      <c r="F358" s="72">
        <v>0</v>
      </c>
      <c r="G358" s="72">
        <v>0</v>
      </c>
      <c r="H358" s="72">
        <v>4.5</v>
      </c>
      <c r="I358" s="72">
        <v>0</v>
      </c>
      <c r="J358" s="72">
        <v>0</v>
      </c>
      <c r="K358" s="72">
        <v>0</v>
      </c>
      <c r="L358" s="72">
        <v>0</v>
      </c>
      <c r="M358" s="104">
        <v>6</v>
      </c>
      <c r="N358" s="104">
        <v>0</v>
      </c>
      <c r="O358" s="18" t="s">
        <v>507</v>
      </c>
      <c r="P358" s="40" t="s">
        <v>427</v>
      </c>
      <c r="Q358" s="40" t="s">
        <v>426</v>
      </c>
      <c r="R358" s="40" t="s">
        <v>430</v>
      </c>
    </row>
    <row r="359" spans="1:18" ht="78" customHeight="1" x14ac:dyDescent="0.25">
      <c r="A359" s="91" t="s">
        <v>1143</v>
      </c>
      <c r="B359" s="92" t="s">
        <v>114</v>
      </c>
      <c r="C359" s="96" t="s">
        <v>115</v>
      </c>
      <c r="D359" s="152" t="s">
        <v>116</v>
      </c>
      <c r="E359" s="72">
        <v>4.5</v>
      </c>
      <c r="F359" s="72">
        <v>0</v>
      </c>
      <c r="G359" s="72">
        <v>0</v>
      </c>
      <c r="H359" s="72">
        <v>4.5</v>
      </c>
      <c r="I359" s="72">
        <v>0</v>
      </c>
      <c r="J359" s="72">
        <v>0</v>
      </c>
      <c r="K359" s="72">
        <v>0</v>
      </c>
      <c r="L359" s="72">
        <v>0</v>
      </c>
      <c r="M359" s="104">
        <v>5</v>
      </c>
      <c r="N359" s="104">
        <v>0</v>
      </c>
      <c r="O359" s="18" t="s">
        <v>51</v>
      </c>
      <c r="P359" s="6" t="s">
        <v>427</v>
      </c>
      <c r="Q359" s="6" t="s">
        <v>426</v>
      </c>
      <c r="R359" s="6" t="s">
        <v>428</v>
      </c>
    </row>
    <row r="360" spans="1:18" s="3" customFormat="1" ht="78" customHeight="1" x14ac:dyDescent="0.25">
      <c r="A360" s="303" t="s">
        <v>1144</v>
      </c>
      <c r="B360" s="263" t="s">
        <v>1212</v>
      </c>
      <c r="C360" s="112" t="s">
        <v>1213</v>
      </c>
      <c r="D360" s="123" t="s">
        <v>1214</v>
      </c>
      <c r="E360" s="270">
        <v>4.2</v>
      </c>
      <c r="F360" s="111">
        <v>0</v>
      </c>
      <c r="G360" s="111">
        <v>0</v>
      </c>
      <c r="H360" s="111">
        <v>4.2</v>
      </c>
      <c r="I360" s="111">
        <v>0</v>
      </c>
      <c r="J360" s="111">
        <v>0</v>
      </c>
      <c r="K360" s="111">
        <v>0</v>
      </c>
      <c r="L360" s="111">
        <v>0</v>
      </c>
      <c r="M360" s="125">
        <v>4</v>
      </c>
      <c r="N360" s="125">
        <v>0</v>
      </c>
      <c r="O360" s="266"/>
      <c r="P360" s="27"/>
      <c r="Q360" s="27"/>
      <c r="R360" s="27"/>
    </row>
    <row r="361" spans="1:18" ht="78" customHeight="1" x14ac:dyDescent="0.25">
      <c r="A361" s="91" t="s">
        <v>1145</v>
      </c>
      <c r="B361" s="252" t="s">
        <v>1043</v>
      </c>
      <c r="C361" s="25" t="s">
        <v>1041</v>
      </c>
      <c r="D361" s="253" t="s">
        <v>1044</v>
      </c>
      <c r="E361" s="254">
        <v>4</v>
      </c>
      <c r="F361" s="23">
        <v>0</v>
      </c>
      <c r="G361" s="23">
        <v>0</v>
      </c>
      <c r="H361" s="23">
        <v>4</v>
      </c>
      <c r="I361" s="23">
        <v>0</v>
      </c>
      <c r="J361" s="23">
        <v>0</v>
      </c>
      <c r="K361" s="23">
        <v>0</v>
      </c>
      <c r="L361" s="23">
        <v>0</v>
      </c>
      <c r="M361" s="28">
        <v>8</v>
      </c>
      <c r="N361" s="28">
        <v>0</v>
      </c>
      <c r="O361" s="18"/>
      <c r="P361" s="6"/>
      <c r="Q361" s="6"/>
      <c r="R361" s="6"/>
    </row>
    <row r="362" spans="1:18" ht="75.75" customHeight="1" x14ac:dyDescent="0.25">
      <c r="A362" s="202" t="s">
        <v>1146</v>
      </c>
      <c r="B362" s="162" t="s">
        <v>628</v>
      </c>
      <c r="C362" s="96" t="s">
        <v>627</v>
      </c>
      <c r="D362" s="98" t="s">
        <v>629</v>
      </c>
      <c r="E362" s="174">
        <v>4</v>
      </c>
      <c r="F362" s="97">
        <v>0</v>
      </c>
      <c r="G362" s="97">
        <v>0</v>
      </c>
      <c r="H362" s="97">
        <v>4</v>
      </c>
      <c r="I362" s="97">
        <v>0</v>
      </c>
      <c r="J362" s="97">
        <v>0</v>
      </c>
      <c r="K362" s="97">
        <v>0</v>
      </c>
      <c r="L362" s="97">
        <v>0</v>
      </c>
      <c r="M362" s="175">
        <v>6</v>
      </c>
      <c r="N362" s="175">
        <v>0</v>
      </c>
      <c r="O362" s="18" t="s">
        <v>630</v>
      </c>
      <c r="P362" s="50" t="s">
        <v>427</v>
      </c>
      <c r="Q362" s="50" t="s">
        <v>426</v>
      </c>
      <c r="R362" s="50" t="s">
        <v>430</v>
      </c>
    </row>
    <row r="363" spans="1:18" ht="66" customHeight="1" x14ac:dyDescent="0.25">
      <c r="A363" s="91" t="s">
        <v>1147</v>
      </c>
      <c r="B363" s="162" t="s">
        <v>117</v>
      </c>
      <c r="C363" s="96" t="s">
        <v>118</v>
      </c>
      <c r="D363" s="144" t="s">
        <v>119</v>
      </c>
      <c r="E363" s="180">
        <v>4</v>
      </c>
      <c r="F363" s="72">
        <v>0</v>
      </c>
      <c r="G363" s="72">
        <v>0</v>
      </c>
      <c r="H363" s="72">
        <v>4</v>
      </c>
      <c r="I363" s="72">
        <v>0</v>
      </c>
      <c r="J363" s="72">
        <v>0</v>
      </c>
      <c r="K363" s="72">
        <v>0</v>
      </c>
      <c r="L363" s="72">
        <v>0</v>
      </c>
      <c r="M363" s="104">
        <v>6</v>
      </c>
      <c r="N363" s="104">
        <v>0</v>
      </c>
      <c r="O363" s="18" t="s">
        <v>59</v>
      </c>
      <c r="P363" s="6" t="s">
        <v>427</v>
      </c>
      <c r="Q363" s="6" t="s">
        <v>426</v>
      </c>
      <c r="R363" s="6" t="s">
        <v>428</v>
      </c>
    </row>
    <row r="364" spans="1:18" ht="66" customHeight="1" x14ac:dyDescent="0.25">
      <c r="A364" s="91" t="s">
        <v>1148</v>
      </c>
      <c r="B364" s="162" t="s">
        <v>513</v>
      </c>
      <c r="C364" s="96" t="s">
        <v>514</v>
      </c>
      <c r="D364" s="144" t="s">
        <v>515</v>
      </c>
      <c r="E364" s="180">
        <v>3.5</v>
      </c>
      <c r="F364" s="72">
        <v>0</v>
      </c>
      <c r="G364" s="72">
        <v>0</v>
      </c>
      <c r="H364" s="72">
        <v>3.5</v>
      </c>
      <c r="I364" s="72">
        <v>0</v>
      </c>
      <c r="J364" s="72">
        <v>0</v>
      </c>
      <c r="K364" s="72">
        <v>0</v>
      </c>
      <c r="L364" s="72">
        <v>0</v>
      </c>
      <c r="M364" s="104">
        <v>10</v>
      </c>
      <c r="N364" s="104">
        <v>0</v>
      </c>
      <c r="O364" s="18" t="s">
        <v>480</v>
      </c>
      <c r="P364" s="40" t="s">
        <v>427</v>
      </c>
      <c r="Q364" s="40" t="s">
        <v>426</v>
      </c>
      <c r="R364" s="40" t="s">
        <v>425</v>
      </c>
    </row>
    <row r="365" spans="1:18" ht="89.25" customHeight="1" x14ac:dyDescent="0.25">
      <c r="A365" s="91" t="s">
        <v>1149</v>
      </c>
      <c r="B365" s="92" t="s">
        <v>122</v>
      </c>
      <c r="C365" s="179" t="s">
        <v>123</v>
      </c>
      <c r="D365" s="173" t="s">
        <v>124</v>
      </c>
      <c r="E365" s="163">
        <v>3</v>
      </c>
      <c r="F365" s="72">
        <v>0</v>
      </c>
      <c r="G365" s="72">
        <v>0</v>
      </c>
      <c r="H365" s="164">
        <v>3</v>
      </c>
      <c r="I365" s="72">
        <v>0</v>
      </c>
      <c r="J365" s="72">
        <v>0</v>
      </c>
      <c r="K365" s="72">
        <v>0</v>
      </c>
      <c r="L365" s="72">
        <v>0</v>
      </c>
      <c r="M365" s="104">
        <v>3</v>
      </c>
      <c r="N365" s="104">
        <v>0</v>
      </c>
      <c r="O365" s="18" t="s">
        <v>43</v>
      </c>
      <c r="P365" s="6" t="s">
        <v>427</v>
      </c>
      <c r="Q365" s="6" t="s">
        <v>426</v>
      </c>
      <c r="R365" s="6" t="s">
        <v>432</v>
      </c>
    </row>
    <row r="366" spans="1:18" ht="91.5" customHeight="1" x14ac:dyDescent="0.25">
      <c r="A366" s="91" t="s">
        <v>1150</v>
      </c>
      <c r="B366" s="92" t="s">
        <v>1288</v>
      </c>
      <c r="C366" s="179"/>
      <c r="D366" s="173"/>
      <c r="E366" s="163">
        <v>3</v>
      </c>
      <c r="F366" s="72">
        <v>0</v>
      </c>
      <c r="G366" s="72">
        <v>0</v>
      </c>
      <c r="H366" s="164">
        <v>3</v>
      </c>
      <c r="I366" s="72">
        <v>0</v>
      </c>
      <c r="J366" s="72">
        <v>0</v>
      </c>
      <c r="K366" s="72">
        <v>0</v>
      </c>
      <c r="L366" s="72">
        <v>0</v>
      </c>
      <c r="M366" s="104">
        <v>4</v>
      </c>
      <c r="N366" s="104">
        <v>0</v>
      </c>
      <c r="O366" s="18"/>
      <c r="P366" s="6"/>
      <c r="Q366" s="6"/>
      <c r="R366" s="6"/>
    </row>
    <row r="367" spans="1:18" ht="74.25" customHeight="1" x14ac:dyDescent="0.25">
      <c r="A367" s="91" t="s">
        <v>1151</v>
      </c>
      <c r="B367" s="92" t="s">
        <v>654</v>
      </c>
      <c r="C367" s="179" t="s">
        <v>655</v>
      </c>
      <c r="D367" s="173" t="s">
        <v>656</v>
      </c>
      <c r="E367" s="163">
        <v>3</v>
      </c>
      <c r="F367" s="72">
        <v>0</v>
      </c>
      <c r="G367" s="72">
        <v>0</v>
      </c>
      <c r="H367" s="164">
        <v>3</v>
      </c>
      <c r="I367" s="72">
        <v>0</v>
      </c>
      <c r="J367" s="72">
        <v>0</v>
      </c>
      <c r="K367" s="72">
        <v>0</v>
      </c>
      <c r="L367" s="72">
        <v>0</v>
      </c>
      <c r="M367" s="104">
        <v>3</v>
      </c>
      <c r="N367" s="104">
        <v>0</v>
      </c>
      <c r="O367" s="18" t="s">
        <v>648</v>
      </c>
      <c r="P367" s="50" t="s">
        <v>427</v>
      </c>
      <c r="Q367" s="50" t="s">
        <v>426</v>
      </c>
      <c r="R367" s="50" t="s">
        <v>432</v>
      </c>
    </row>
    <row r="368" spans="1:18" ht="60" customHeight="1" x14ac:dyDescent="0.25">
      <c r="A368" s="91" t="s">
        <v>1152</v>
      </c>
      <c r="B368" s="252" t="s">
        <v>1057</v>
      </c>
      <c r="C368" s="25" t="s">
        <v>1041</v>
      </c>
      <c r="D368" s="253" t="s">
        <v>1058</v>
      </c>
      <c r="E368" s="254">
        <v>3</v>
      </c>
      <c r="F368" s="23">
        <v>0</v>
      </c>
      <c r="G368" s="23">
        <v>0</v>
      </c>
      <c r="H368" s="23">
        <v>3</v>
      </c>
      <c r="I368" s="23">
        <v>0</v>
      </c>
      <c r="J368" s="23">
        <v>0</v>
      </c>
      <c r="K368" s="23">
        <v>0</v>
      </c>
      <c r="L368" s="23">
        <v>0</v>
      </c>
      <c r="M368" s="28">
        <v>6</v>
      </c>
      <c r="N368" s="28">
        <v>0</v>
      </c>
      <c r="O368" s="18"/>
      <c r="P368" s="6"/>
      <c r="Q368" s="6"/>
      <c r="R368" s="12"/>
    </row>
    <row r="369" spans="1:18" ht="99" x14ac:dyDescent="0.25">
      <c r="A369" s="91" t="s">
        <v>1153</v>
      </c>
      <c r="B369" s="162" t="s">
        <v>675</v>
      </c>
      <c r="C369" s="179" t="s">
        <v>645</v>
      </c>
      <c r="D369" s="188" t="s">
        <v>644</v>
      </c>
      <c r="E369" s="163">
        <v>3</v>
      </c>
      <c r="F369" s="72">
        <v>0</v>
      </c>
      <c r="G369" s="72">
        <v>0</v>
      </c>
      <c r="H369" s="164">
        <v>3</v>
      </c>
      <c r="I369" s="72">
        <v>0</v>
      </c>
      <c r="J369" s="72">
        <v>0</v>
      </c>
      <c r="K369" s="72">
        <v>0</v>
      </c>
      <c r="L369" s="72">
        <v>0</v>
      </c>
      <c r="M369" s="104">
        <v>6</v>
      </c>
      <c r="N369" s="104">
        <v>0</v>
      </c>
      <c r="O369" s="18" t="s">
        <v>633</v>
      </c>
      <c r="P369" s="50" t="s">
        <v>427</v>
      </c>
      <c r="Q369" s="50" t="s">
        <v>426</v>
      </c>
      <c r="R369" s="12" t="s">
        <v>430</v>
      </c>
    </row>
    <row r="370" spans="1:18" ht="67.5" customHeight="1" x14ac:dyDescent="0.25">
      <c r="A370" s="91" t="s">
        <v>1154</v>
      </c>
      <c r="B370" s="162" t="s">
        <v>131</v>
      </c>
      <c r="C370" s="179" t="s">
        <v>132</v>
      </c>
      <c r="D370" s="188" t="s">
        <v>133</v>
      </c>
      <c r="E370" s="163">
        <v>3</v>
      </c>
      <c r="F370" s="72">
        <v>0</v>
      </c>
      <c r="G370" s="72">
        <v>0</v>
      </c>
      <c r="H370" s="164">
        <v>3</v>
      </c>
      <c r="I370" s="72">
        <v>0</v>
      </c>
      <c r="J370" s="72">
        <v>0</v>
      </c>
      <c r="K370" s="72">
        <v>0</v>
      </c>
      <c r="L370" s="72">
        <v>0</v>
      </c>
      <c r="M370" s="104">
        <v>5</v>
      </c>
      <c r="N370" s="104">
        <v>0</v>
      </c>
      <c r="O370" s="18" t="s">
        <v>43</v>
      </c>
      <c r="P370" s="6" t="s">
        <v>427</v>
      </c>
      <c r="Q370" s="6" t="s">
        <v>426</v>
      </c>
      <c r="R370" s="6" t="s">
        <v>428</v>
      </c>
    </row>
    <row r="371" spans="1:18" ht="92.25" customHeight="1" x14ac:dyDescent="0.25">
      <c r="A371" s="91" t="s">
        <v>1155</v>
      </c>
      <c r="B371" s="182" t="s">
        <v>134</v>
      </c>
      <c r="C371" s="183" t="s">
        <v>135</v>
      </c>
      <c r="D371" s="178" t="s">
        <v>136</v>
      </c>
      <c r="E371" s="164">
        <v>2.84</v>
      </c>
      <c r="F371" s="72">
        <v>0</v>
      </c>
      <c r="G371" s="72">
        <v>0</v>
      </c>
      <c r="H371" s="164">
        <v>2.84</v>
      </c>
      <c r="I371" s="72">
        <v>0</v>
      </c>
      <c r="J371" s="72">
        <v>0</v>
      </c>
      <c r="K371" s="72">
        <v>0</v>
      </c>
      <c r="L371" s="72">
        <v>0</v>
      </c>
      <c r="M371" s="104">
        <v>5</v>
      </c>
      <c r="N371" s="104">
        <v>0</v>
      </c>
      <c r="O371" s="18" t="s">
        <v>51</v>
      </c>
      <c r="P371" s="6" t="s">
        <v>427</v>
      </c>
      <c r="Q371" s="6" t="s">
        <v>426</v>
      </c>
      <c r="R371" s="6" t="s">
        <v>432</v>
      </c>
    </row>
    <row r="372" spans="1:18" ht="100.5" customHeight="1" x14ac:dyDescent="0.25">
      <c r="A372" s="91" t="s">
        <v>1156</v>
      </c>
      <c r="B372" s="92" t="s">
        <v>137</v>
      </c>
      <c r="C372" s="96" t="s">
        <v>138</v>
      </c>
      <c r="D372" s="144" t="s">
        <v>139</v>
      </c>
      <c r="E372" s="72">
        <v>2.8</v>
      </c>
      <c r="F372" s="72">
        <v>0</v>
      </c>
      <c r="G372" s="72">
        <v>0</v>
      </c>
      <c r="H372" s="72">
        <v>2.8</v>
      </c>
      <c r="I372" s="72">
        <v>0</v>
      </c>
      <c r="J372" s="72">
        <v>0</v>
      </c>
      <c r="K372" s="72">
        <v>0</v>
      </c>
      <c r="L372" s="72">
        <v>0</v>
      </c>
      <c r="M372" s="104">
        <v>5</v>
      </c>
      <c r="N372" s="104">
        <v>0</v>
      </c>
      <c r="O372" s="18" t="s">
        <v>26</v>
      </c>
      <c r="P372" s="6" t="s">
        <v>427</v>
      </c>
      <c r="Q372" s="6" t="s">
        <v>426</v>
      </c>
      <c r="R372" s="6" t="s">
        <v>430</v>
      </c>
    </row>
    <row r="373" spans="1:18" ht="78" customHeight="1" x14ac:dyDescent="0.25">
      <c r="A373" s="91" t="s">
        <v>1157</v>
      </c>
      <c r="B373" s="162" t="s">
        <v>632</v>
      </c>
      <c r="C373" s="96" t="s">
        <v>631</v>
      </c>
      <c r="D373" s="98" t="s">
        <v>629</v>
      </c>
      <c r="E373" s="174">
        <v>2.4</v>
      </c>
      <c r="F373" s="97">
        <v>0</v>
      </c>
      <c r="G373" s="97">
        <v>0</v>
      </c>
      <c r="H373" s="97">
        <v>2.4</v>
      </c>
      <c r="I373" s="97">
        <v>0</v>
      </c>
      <c r="J373" s="97">
        <v>0</v>
      </c>
      <c r="K373" s="97">
        <v>0</v>
      </c>
      <c r="L373" s="97">
        <v>0</v>
      </c>
      <c r="M373" s="175">
        <v>7</v>
      </c>
      <c r="N373" s="175">
        <v>0</v>
      </c>
      <c r="O373" s="18" t="s">
        <v>630</v>
      </c>
      <c r="P373" s="50" t="s">
        <v>427</v>
      </c>
      <c r="Q373" s="50" t="s">
        <v>426</v>
      </c>
      <c r="R373" s="50" t="s">
        <v>428</v>
      </c>
    </row>
    <row r="374" spans="1:18" s="3" customFormat="1" ht="78" customHeight="1" x14ac:dyDescent="0.25">
      <c r="A374" s="262" t="s">
        <v>1158</v>
      </c>
      <c r="B374" s="263" t="s">
        <v>1200</v>
      </c>
      <c r="C374" s="112" t="s">
        <v>1201</v>
      </c>
      <c r="D374" s="107" t="s">
        <v>1202</v>
      </c>
      <c r="E374" s="264">
        <v>2.1</v>
      </c>
      <c r="F374" s="265">
        <v>0</v>
      </c>
      <c r="G374" s="265">
        <v>0</v>
      </c>
      <c r="H374" s="265">
        <v>42737</v>
      </c>
      <c r="I374" s="265">
        <v>0</v>
      </c>
      <c r="J374" s="265">
        <v>0</v>
      </c>
      <c r="K374" s="265">
        <v>0</v>
      </c>
      <c r="L374" s="265">
        <v>0</v>
      </c>
      <c r="M374" s="126">
        <v>2</v>
      </c>
      <c r="N374" s="126">
        <v>0</v>
      </c>
      <c r="O374" s="266"/>
      <c r="P374" s="269"/>
      <c r="Q374" s="269"/>
      <c r="R374" s="269"/>
    </row>
    <row r="375" spans="1:18" ht="78" customHeight="1" x14ac:dyDescent="0.25">
      <c r="A375" s="91" t="s">
        <v>1159</v>
      </c>
      <c r="B375" s="252" t="s">
        <v>1045</v>
      </c>
      <c r="C375" s="25" t="s">
        <v>1046</v>
      </c>
      <c r="D375" s="253" t="s">
        <v>1047</v>
      </c>
      <c r="E375" s="254">
        <v>2.1</v>
      </c>
      <c r="F375" s="23">
        <v>0</v>
      </c>
      <c r="G375" s="23">
        <v>0</v>
      </c>
      <c r="H375" s="23">
        <v>2.1</v>
      </c>
      <c r="I375" s="23">
        <v>0</v>
      </c>
      <c r="J375" s="23">
        <v>0</v>
      </c>
      <c r="K375" s="23">
        <v>0</v>
      </c>
      <c r="L375" s="23">
        <v>0</v>
      </c>
      <c r="M375" s="28">
        <v>5</v>
      </c>
      <c r="N375" s="28">
        <v>0</v>
      </c>
      <c r="O375" s="18"/>
      <c r="P375" s="50"/>
      <c r="Q375" s="50"/>
      <c r="R375" s="50"/>
    </row>
    <row r="376" spans="1:18" s="3" customFormat="1" ht="78" customHeight="1" x14ac:dyDescent="0.25">
      <c r="A376" s="262" t="s">
        <v>1160</v>
      </c>
      <c r="B376" s="252" t="s">
        <v>1063</v>
      </c>
      <c r="C376" s="25" t="s">
        <v>1055</v>
      </c>
      <c r="D376" s="253" t="s">
        <v>1056</v>
      </c>
      <c r="E376" s="254">
        <v>2</v>
      </c>
      <c r="F376" s="23">
        <v>0</v>
      </c>
      <c r="G376" s="23">
        <v>0</v>
      </c>
      <c r="H376" s="23">
        <v>2</v>
      </c>
      <c r="I376" s="23">
        <v>0</v>
      </c>
      <c r="J376" s="23">
        <v>0</v>
      </c>
      <c r="K376" s="23">
        <v>0</v>
      </c>
      <c r="L376" s="23">
        <v>0</v>
      </c>
      <c r="M376" s="28">
        <v>3</v>
      </c>
      <c r="N376" s="28">
        <v>0</v>
      </c>
      <c r="O376" s="266"/>
      <c r="P376" s="269"/>
      <c r="Q376" s="269"/>
      <c r="R376" s="269"/>
    </row>
    <row r="377" spans="1:18" ht="86.25" customHeight="1" x14ac:dyDescent="0.25">
      <c r="A377" s="91" t="s">
        <v>1161</v>
      </c>
      <c r="B377" s="162" t="s">
        <v>643</v>
      </c>
      <c r="C377" s="96" t="s">
        <v>642</v>
      </c>
      <c r="D377" s="98" t="s">
        <v>641</v>
      </c>
      <c r="E377" s="174">
        <v>2</v>
      </c>
      <c r="F377" s="97">
        <v>0</v>
      </c>
      <c r="G377" s="97">
        <v>0</v>
      </c>
      <c r="H377" s="97">
        <v>2</v>
      </c>
      <c r="I377" s="97">
        <v>0</v>
      </c>
      <c r="J377" s="97">
        <v>0</v>
      </c>
      <c r="K377" s="97">
        <v>0</v>
      </c>
      <c r="L377" s="97">
        <v>0</v>
      </c>
      <c r="M377" s="175">
        <v>5</v>
      </c>
      <c r="N377" s="175">
        <v>0</v>
      </c>
      <c r="O377" s="18" t="s">
        <v>633</v>
      </c>
      <c r="P377" s="50" t="s">
        <v>427</v>
      </c>
      <c r="Q377" s="50" t="s">
        <v>426</v>
      </c>
      <c r="R377" s="50" t="s">
        <v>432</v>
      </c>
    </row>
    <row r="378" spans="1:18" ht="58.5" customHeight="1" x14ac:dyDescent="0.25">
      <c r="A378" s="91" t="s">
        <v>1162</v>
      </c>
      <c r="B378" s="92" t="s">
        <v>140</v>
      </c>
      <c r="C378" s="96" t="s">
        <v>141</v>
      </c>
      <c r="D378" s="152" t="s">
        <v>136</v>
      </c>
      <c r="E378" s="72">
        <v>2</v>
      </c>
      <c r="F378" s="72">
        <v>0</v>
      </c>
      <c r="G378" s="72">
        <v>0</v>
      </c>
      <c r="H378" s="72">
        <v>2</v>
      </c>
      <c r="I378" s="72">
        <v>0</v>
      </c>
      <c r="J378" s="72">
        <v>0</v>
      </c>
      <c r="K378" s="72">
        <v>0</v>
      </c>
      <c r="L378" s="72">
        <v>0</v>
      </c>
      <c r="M378" s="104">
        <v>6</v>
      </c>
      <c r="N378" s="104">
        <v>0</v>
      </c>
      <c r="O378" s="14" t="s">
        <v>83</v>
      </c>
      <c r="P378" s="6" t="s">
        <v>427</v>
      </c>
      <c r="Q378" s="6" t="s">
        <v>426</v>
      </c>
      <c r="R378" s="6" t="s">
        <v>430</v>
      </c>
    </row>
    <row r="379" spans="1:18" ht="58.5" customHeight="1" x14ac:dyDescent="0.25">
      <c r="A379" s="91" t="s">
        <v>1163</v>
      </c>
      <c r="B379" s="311" t="s">
        <v>516</v>
      </c>
      <c r="C379" s="96" t="s">
        <v>517</v>
      </c>
      <c r="D379" s="152" t="s">
        <v>518</v>
      </c>
      <c r="E379" s="72">
        <v>1.7</v>
      </c>
      <c r="F379" s="72">
        <v>0</v>
      </c>
      <c r="G379" s="72">
        <v>0</v>
      </c>
      <c r="H379" s="72">
        <v>1.7</v>
      </c>
      <c r="I379" s="72">
        <v>0</v>
      </c>
      <c r="J379" s="72">
        <v>0</v>
      </c>
      <c r="K379" s="72">
        <v>0</v>
      </c>
      <c r="L379" s="72">
        <v>0</v>
      </c>
      <c r="M379" s="104">
        <v>3</v>
      </c>
      <c r="N379" s="104">
        <v>0</v>
      </c>
      <c r="O379" s="14" t="s">
        <v>507</v>
      </c>
      <c r="P379" s="40" t="s">
        <v>427</v>
      </c>
      <c r="Q379" s="40" t="s">
        <v>426</v>
      </c>
      <c r="R379" s="40" t="s">
        <v>432</v>
      </c>
    </row>
    <row r="380" spans="1:18" ht="73.5" customHeight="1" x14ac:dyDescent="0.25">
      <c r="A380" s="91" t="s">
        <v>1164</v>
      </c>
      <c r="B380" s="311" t="s">
        <v>142</v>
      </c>
      <c r="C380" s="96" t="s">
        <v>143</v>
      </c>
      <c r="D380" s="152" t="s">
        <v>144</v>
      </c>
      <c r="E380" s="72">
        <v>1.6</v>
      </c>
      <c r="F380" s="72">
        <v>0</v>
      </c>
      <c r="G380" s="72">
        <v>0</v>
      </c>
      <c r="H380" s="72">
        <v>1.6</v>
      </c>
      <c r="I380" s="72">
        <v>0</v>
      </c>
      <c r="J380" s="72">
        <v>0</v>
      </c>
      <c r="K380" s="72">
        <v>0</v>
      </c>
      <c r="L380" s="72">
        <v>0</v>
      </c>
      <c r="M380" s="104">
        <v>5</v>
      </c>
      <c r="N380" s="104">
        <v>0</v>
      </c>
      <c r="O380" s="14" t="s">
        <v>75</v>
      </c>
      <c r="P380" s="6" t="s">
        <v>427</v>
      </c>
      <c r="Q380" s="6" t="s">
        <v>426</v>
      </c>
      <c r="R380" s="6" t="s">
        <v>430</v>
      </c>
    </row>
    <row r="381" spans="1:18" ht="54.75" customHeight="1" x14ac:dyDescent="0.25">
      <c r="A381" s="91" t="s">
        <v>1165</v>
      </c>
      <c r="B381" s="92" t="s">
        <v>145</v>
      </c>
      <c r="C381" s="96" t="s">
        <v>146</v>
      </c>
      <c r="D381" s="144" t="s">
        <v>147</v>
      </c>
      <c r="E381" s="72">
        <v>1.5</v>
      </c>
      <c r="F381" s="72">
        <v>0</v>
      </c>
      <c r="G381" s="72">
        <v>0</v>
      </c>
      <c r="H381" s="72">
        <v>1.5</v>
      </c>
      <c r="I381" s="72">
        <v>0</v>
      </c>
      <c r="J381" s="72">
        <v>0</v>
      </c>
      <c r="K381" s="72">
        <v>0</v>
      </c>
      <c r="L381" s="72">
        <v>0</v>
      </c>
      <c r="M381" s="104">
        <v>3</v>
      </c>
      <c r="N381" s="104">
        <v>0</v>
      </c>
      <c r="O381" s="18" t="s">
        <v>59</v>
      </c>
      <c r="P381" s="6" t="s">
        <v>427</v>
      </c>
      <c r="Q381" s="6" t="s">
        <v>426</v>
      </c>
      <c r="R381" s="6" t="s">
        <v>425</v>
      </c>
    </row>
    <row r="382" spans="1:18" ht="75" customHeight="1" x14ac:dyDescent="0.25">
      <c r="A382" s="91" t="s">
        <v>1166</v>
      </c>
      <c r="B382" s="92" t="s">
        <v>154</v>
      </c>
      <c r="C382" s="96" t="s">
        <v>155</v>
      </c>
      <c r="D382" s="152" t="s">
        <v>136</v>
      </c>
      <c r="E382" s="72">
        <v>1.5</v>
      </c>
      <c r="F382" s="72">
        <v>0</v>
      </c>
      <c r="G382" s="72">
        <v>0</v>
      </c>
      <c r="H382" s="72">
        <v>1.5</v>
      </c>
      <c r="I382" s="72">
        <v>0</v>
      </c>
      <c r="J382" s="72">
        <v>0</v>
      </c>
      <c r="K382" s="72">
        <v>0</v>
      </c>
      <c r="L382" s="72">
        <v>0</v>
      </c>
      <c r="M382" s="104">
        <v>5</v>
      </c>
      <c r="N382" s="104">
        <v>0</v>
      </c>
      <c r="O382" s="14" t="s">
        <v>75</v>
      </c>
      <c r="P382" s="6" t="s">
        <v>427</v>
      </c>
      <c r="Q382" s="6" t="s">
        <v>426</v>
      </c>
      <c r="R382" s="6" t="s">
        <v>432</v>
      </c>
    </row>
    <row r="383" spans="1:18" ht="75" customHeight="1" x14ac:dyDescent="0.25">
      <c r="A383" s="91" t="s">
        <v>1167</v>
      </c>
      <c r="B383" s="252" t="s">
        <v>1029</v>
      </c>
      <c r="C383" s="25" t="s">
        <v>1064</v>
      </c>
      <c r="D383" s="253" t="s">
        <v>1030</v>
      </c>
      <c r="E383" s="254">
        <v>1.3</v>
      </c>
      <c r="F383" s="23">
        <v>0</v>
      </c>
      <c r="G383" s="23">
        <v>0</v>
      </c>
      <c r="H383" s="23">
        <v>1.3</v>
      </c>
      <c r="I383" s="23">
        <v>0</v>
      </c>
      <c r="J383" s="23">
        <v>0</v>
      </c>
      <c r="K383" s="23">
        <v>0</v>
      </c>
      <c r="L383" s="23">
        <v>0</v>
      </c>
      <c r="M383" s="28">
        <v>2</v>
      </c>
      <c r="N383" s="28">
        <v>0</v>
      </c>
      <c r="O383" s="18"/>
      <c r="P383" s="6"/>
      <c r="Q383" s="6"/>
      <c r="R383" s="6"/>
    </row>
    <row r="384" spans="1:18" ht="75" customHeight="1" x14ac:dyDescent="0.25">
      <c r="A384" s="91" t="s">
        <v>1168</v>
      </c>
      <c r="B384" s="252" t="s">
        <v>1031</v>
      </c>
      <c r="C384" s="25" t="s">
        <v>1032</v>
      </c>
      <c r="D384" s="253" t="s">
        <v>1033</v>
      </c>
      <c r="E384" s="254">
        <v>1.3</v>
      </c>
      <c r="F384" s="23">
        <v>0</v>
      </c>
      <c r="G384" s="23">
        <v>0</v>
      </c>
      <c r="H384" s="23">
        <v>1.3</v>
      </c>
      <c r="I384" s="23">
        <v>0</v>
      </c>
      <c r="J384" s="23">
        <v>0</v>
      </c>
      <c r="K384" s="23">
        <v>0</v>
      </c>
      <c r="L384" s="23">
        <v>0</v>
      </c>
      <c r="M384" s="28">
        <v>2</v>
      </c>
      <c r="N384" s="28">
        <v>0</v>
      </c>
      <c r="O384" s="18"/>
      <c r="P384" s="6"/>
      <c r="Q384" s="6"/>
      <c r="R384" s="6"/>
    </row>
    <row r="385" spans="1:19" ht="82.5" x14ac:dyDescent="0.25">
      <c r="A385" s="91" t="s">
        <v>1169</v>
      </c>
      <c r="B385" s="162" t="s">
        <v>455</v>
      </c>
      <c r="C385" s="96" t="s">
        <v>456</v>
      </c>
      <c r="D385" s="98" t="s">
        <v>457</v>
      </c>
      <c r="E385" s="174">
        <v>1.25</v>
      </c>
      <c r="F385" s="97">
        <v>0</v>
      </c>
      <c r="G385" s="97">
        <v>0</v>
      </c>
      <c r="H385" s="97">
        <v>1.25</v>
      </c>
      <c r="I385" s="97">
        <v>0</v>
      </c>
      <c r="J385" s="97">
        <v>0</v>
      </c>
      <c r="K385" s="97">
        <v>0</v>
      </c>
      <c r="L385" s="97">
        <v>0</v>
      </c>
      <c r="M385" s="175">
        <v>3</v>
      </c>
      <c r="N385" s="175">
        <v>0</v>
      </c>
      <c r="O385" s="18" t="s">
        <v>461</v>
      </c>
      <c r="P385" s="32" t="s">
        <v>427</v>
      </c>
      <c r="Q385" s="32" t="s">
        <v>426</v>
      </c>
      <c r="R385" s="32" t="s">
        <v>432</v>
      </c>
    </row>
    <row r="386" spans="1:19" ht="66" customHeight="1" x14ac:dyDescent="0.25">
      <c r="A386" s="91" t="s">
        <v>1170</v>
      </c>
      <c r="B386" s="92" t="s">
        <v>165</v>
      </c>
      <c r="C386" s="96" t="s">
        <v>166</v>
      </c>
      <c r="D386" s="152" t="s">
        <v>167</v>
      </c>
      <c r="E386" s="72">
        <v>0.3</v>
      </c>
      <c r="F386" s="72">
        <v>0</v>
      </c>
      <c r="G386" s="72">
        <v>0</v>
      </c>
      <c r="H386" s="72">
        <v>0.3</v>
      </c>
      <c r="I386" s="72">
        <v>0</v>
      </c>
      <c r="J386" s="72">
        <v>0</v>
      </c>
      <c r="K386" s="72">
        <v>0</v>
      </c>
      <c r="L386" s="72">
        <v>0</v>
      </c>
      <c r="M386" s="104">
        <v>5</v>
      </c>
      <c r="N386" s="104">
        <v>0</v>
      </c>
      <c r="O386" s="14" t="s">
        <v>168</v>
      </c>
      <c r="P386" s="6" t="s">
        <v>427</v>
      </c>
      <c r="Q386" s="6" t="s">
        <v>426</v>
      </c>
      <c r="R386" s="6" t="s">
        <v>430</v>
      </c>
    </row>
    <row r="387" spans="1:19" s="190" customFormat="1" ht="16.5" x14ac:dyDescent="0.25">
      <c r="A387" s="136"/>
      <c r="B387" s="136" t="s">
        <v>169</v>
      </c>
      <c r="C387" s="136"/>
      <c r="D387" s="136"/>
      <c r="E387" s="87">
        <f t="shared" ref="E387:M387" si="56">SUM(E328:E386)</f>
        <v>2012.0899999999997</v>
      </c>
      <c r="F387" s="87">
        <f t="shared" si="56"/>
        <v>0</v>
      </c>
      <c r="G387" s="87">
        <f t="shared" si="56"/>
        <v>0</v>
      </c>
      <c r="H387" s="87">
        <f t="shared" si="56"/>
        <v>44747.990000000005</v>
      </c>
      <c r="I387" s="87">
        <f t="shared" si="56"/>
        <v>0</v>
      </c>
      <c r="J387" s="87">
        <f t="shared" si="56"/>
        <v>0</v>
      </c>
      <c r="K387" s="87">
        <f t="shared" si="56"/>
        <v>0</v>
      </c>
      <c r="L387" s="87">
        <f t="shared" si="56"/>
        <v>0</v>
      </c>
      <c r="M387" s="88">
        <f t="shared" si="56"/>
        <v>1122</v>
      </c>
      <c r="N387" s="87"/>
      <c r="O387" s="136"/>
      <c r="P387" s="189"/>
      <c r="Q387" s="136"/>
    </row>
    <row r="388" spans="1:19" ht="20.25" x14ac:dyDescent="0.3">
      <c r="A388" s="335" t="s">
        <v>1108</v>
      </c>
      <c r="B388" s="336"/>
      <c r="C388" s="336"/>
      <c r="D388" s="336"/>
      <c r="E388" s="336"/>
      <c r="F388" s="336"/>
      <c r="G388" s="336"/>
      <c r="H388" s="336"/>
      <c r="I388" s="336"/>
      <c r="J388" s="336"/>
      <c r="K388" s="336"/>
      <c r="L388" s="336"/>
      <c r="M388" s="336"/>
      <c r="N388" s="336"/>
      <c r="O388" s="337"/>
      <c r="P388" s="50"/>
      <c r="Q388" s="50"/>
      <c r="R388" s="50"/>
    </row>
    <row r="389" spans="1:19" s="66" customFormat="1" ht="165" x14ac:dyDescent="0.25">
      <c r="A389" s="236" t="s">
        <v>1171</v>
      </c>
      <c r="B389" s="237" t="s">
        <v>637</v>
      </c>
      <c r="C389" s="95" t="s">
        <v>636</v>
      </c>
      <c r="D389" s="98" t="s">
        <v>638</v>
      </c>
      <c r="E389" s="238">
        <v>1486</v>
      </c>
      <c r="F389" s="97">
        <v>0</v>
      </c>
      <c r="G389" s="97">
        <v>0</v>
      </c>
      <c r="H389" s="238">
        <v>1486</v>
      </c>
      <c r="I389" s="97">
        <v>0</v>
      </c>
      <c r="J389" s="97">
        <v>0</v>
      </c>
      <c r="K389" s="97">
        <v>0</v>
      </c>
      <c r="L389" s="97">
        <v>0</v>
      </c>
      <c r="M389" s="175">
        <v>360</v>
      </c>
      <c r="N389" s="175">
        <v>0</v>
      </c>
      <c r="O389" s="239" t="s">
        <v>633</v>
      </c>
      <c r="P389" s="12" t="s">
        <v>427</v>
      </c>
      <c r="Q389" s="12" t="s">
        <v>433</v>
      </c>
      <c r="R389" s="12" t="s">
        <v>428</v>
      </c>
      <c r="S389" s="240"/>
    </row>
    <row r="390" spans="1:19" ht="148.5" x14ac:dyDescent="0.25">
      <c r="A390" s="91" t="s">
        <v>1172</v>
      </c>
      <c r="B390" s="162" t="s">
        <v>519</v>
      </c>
      <c r="C390" s="96" t="s">
        <v>520</v>
      </c>
      <c r="D390" s="144" t="s">
        <v>521</v>
      </c>
      <c r="E390" s="163">
        <v>650</v>
      </c>
      <c r="F390" s="72">
        <v>0</v>
      </c>
      <c r="G390" s="72">
        <v>0</v>
      </c>
      <c r="H390" s="191">
        <v>650</v>
      </c>
      <c r="I390" s="97">
        <v>0</v>
      </c>
      <c r="J390" s="72">
        <v>0</v>
      </c>
      <c r="K390" s="72">
        <v>0</v>
      </c>
      <c r="L390" s="72">
        <v>0</v>
      </c>
      <c r="M390" s="104">
        <v>120</v>
      </c>
      <c r="N390" s="104">
        <v>0</v>
      </c>
      <c r="O390" s="18" t="s">
        <v>480</v>
      </c>
      <c r="P390" s="40" t="s">
        <v>427</v>
      </c>
      <c r="Q390" s="40" t="s">
        <v>433</v>
      </c>
      <c r="R390" s="40" t="s">
        <v>428</v>
      </c>
      <c r="S390" s="37"/>
    </row>
    <row r="391" spans="1:19" s="49" customFormat="1" ht="115.5" x14ac:dyDescent="0.25">
      <c r="A391" s="91" t="s">
        <v>1173</v>
      </c>
      <c r="B391" s="233" t="s">
        <v>531</v>
      </c>
      <c r="C391" s="82" t="s">
        <v>462</v>
      </c>
      <c r="D391" s="69" t="s">
        <v>532</v>
      </c>
      <c r="E391" s="234">
        <v>480</v>
      </c>
      <c r="F391" s="131">
        <v>0</v>
      </c>
      <c r="G391" s="131">
        <v>0</v>
      </c>
      <c r="H391" s="131">
        <v>0</v>
      </c>
      <c r="I391" s="131">
        <v>0</v>
      </c>
      <c r="J391" s="131">
        <v>0</v>
      </c>
      <c r="K391" s="131">
        <v>0</v>
      </c>
      <c r="L391" s="131">
        <v>0</v>
      </c>
      <c r="M391" s="84">
        <v>50</v>
      </c>
      <c r="N391" s="84">
        <v>0</v>
      </c>
      <c r="O391" s="46" t="s">
        <v>533</v>
      </c>
      <c r="P391" s="235" t="s">
        <v>427</v>
      </c>
      <c r="Q391" s="235" t="s">
        <v>433</v>
      </c>
      <c r="R391" s="235" t="s">
        <v>428</v>
      </c>
    </row>
    <row r="392" spans="1:19" ht="99" x14ac:dyDescent="0.25">
      <c r="A392" s="91" t="s">
        <v>1174</v>
      </c>
      <c r="B392" s="92" t="s">
        <v>39</v>
      </c>
      <c r="C392" s="96" t="s">
        <v>37</v>
      </c>
      <c r="D392" s="144" t="s">
        <v>40</v>
      </c>
      <c r="E392" s="164">
        <v>410</v>
      </c>
      <c r="F392" s="72">
        <v>0</v>
      </c>
      <c r="G392" s="72">
        <v>0</v>
      </c>
      <c r="H392" s="164">
        <v>410</v>
      </c>
      <c r="I392" s="72">
        <v>0</v>
      </c>
      <c r="J392" s="72">
        <v>0</v>
      </c>
      <c r="K392" s="72">
        <v>0</v>
      </c>
      <c r="L392" s="72">
        <v>0</v>
      </c>
      <c r="M392" s="104">
        <v>50</v>
      </c>
      <c r="N392" s="104">
        <v>0</v>
      </c>
      <c r="O392" s="18" t="s">
        <v>43</v>
      </c>
      <c r="P392" s="6" t="s">
        <v>427</v>
      </c>
      <c r="Q392" s="6" t="s">
        <v>433</v>
      </c>
      <c r="R392" s="6" t="s">
        <v>432</v>
      </c>
    </row>
    <row r="393" spans="1:19" ht="82.5" x14ac:dyDescent="0.25">
      <c r="A393" s="91" t="s">
        <v>1175</v>
      </c>
      <c r="B393" s="192" t="s">
        <v>44</v>
      </c>
      <c r="C393" s="96" t="s">
        <v>37</v>
      </c>
      <c r="D393" s="144" t="s">
        <v>45</v>
      </c>
      <c r="E393" s="164">
        <v>400</v>
      </c>
      <c r="F393" s="72">
        <v>0</v>
      </c>
      <c r="G393" s="72">
        <v>0</v>
      </c>
      <c r="H393" s="164">
        <v>400</v>
      </c>
      <c r="I393" s="72">
        <v>0</v>
      </c>
      <c r="J393" s="72">
        <v>0</v>
      </c>
      <c r="K393" s="72">
        <v>0</v>
      </c>
      <c r="L393" s="72">
        <v>0</v>
      </c>
      <c r="M393" s="104">
        <v>35</v>
      </c>
      <c r="N393" s="104">
        <v>0</v>
      </c>
      <c r="O393" s="18" t="s">
        <v>38</v>
      </c>
      <c r="P393" s="6" t="s">
        <v>427</v>
      </c>
      <c r="Q393" s="6" t="s">
        <v>433</v>
      </c>
      <c r="R393" s="6" t="s">
        <v>432</v>
      </c>
    </row>
    <row r="394" spans="1:19" s="3" customFormat="1" ht="148.5" x14ac:dyDescent="0.25">
      <c r="A394" s="262" t="s">
        <v>1176</v>
      </c>
      <c r="B394" s="263" t="s">
        <v>1207</v>
      </c>
      <c r="C394" s="112" t="s">
        <v>1206</v>
      </c>
      <c r="D394" s="107" t="s">
        <v>1208</v>
      </c>
      <c r="E394" s="264">
        <v>250</v>
      </c>
      <c r="F394" s="265">
        <v>0</v>
      </c>
      <c r="G394" s="265">
        <v>0</v>
      </c>
      <c r="H394" s="265">
        <v>250</v>
      </c>
      <c r="I394" s="265">
        <v>0</v>
      </c>
      <c r="J394" s="265">
        <v>0</v>
      </c>
      <c r="K394" s="265">
        <v>0</v>
      </c>
      <c r="L394" s="265">
        <v>0</v>
      </c>
      <c r="M394" s="126">
        <v>50</v>
      </c>
      <c r="N394" s="126">
        <v>0</v>
      </c>
      <c r="O394" s="266"/>
      <c r="P394" s="268"/>
      <c r="Q394" s="268"/>
      <c r="R394" s="268"/>
    </row>
    <row r="395" spans="1:19" s="3" customFormat="1" ht="115.5" x14ac:dyDescent="0.25">
      <c r="A395" s="303" t="s">
        <v>1177</v>
      </c>
      <c r="B395" s="263" t="s">
        <v>1314</v>
      </c>
      <c r="C395" s="112" t="s">
        <v>478</v>
      </c>
      <c r="D395" s="107" t="s">
        <v>1315</v>
      </c>
      <c r="E395" s="264">
        <v>140</v>
      </c>
      <c r="F395" s="265">
        <v>0</v>
      </c>
      <c r="G395" s="265">
        <v>0</v>
      </c>
      <c r="H395" s="265">
        <v>140</v>
      </c>
      <c r="I395" s="265">
        <v>0</v>
      </c>
      <c r="J395" s="265">
        <v>0</v>
      </c>
      <c r="K395" s="265">
        <v>0</v>
      </c>
      <c r="L395" s="265">
        <v>0</v>
      </c>
      <c r="M395" s="126">
        <v>30</v>
      </c>
      <c r="N395" s="126">
        <v>0</v>
      </c>
      <c r="O395" s="266"/>
      <c r="P395" s="268"/>
      <c r="Q395" s="268"/>
      <c r="R395" s="268"/>
    </row>
    <row r="396" spans="1:19" ht="45" x14ac:dyDescent="0.25">
      <c r="A396" s="91" t="s">
        <v>1178</v>
      </c>
      <c r="B396" s="252" t="s">
        <v>1059</v>
      </c>
      <c r="C396" s="25" t="s">
        <v>1037</v>
      </c>
      <c r="D396" s="253" t="s">
        <v>1060</v>
      </c>
      <c r="E396" s="254">
        <v>105</v>
      </c>
      <c r="F396" s="23">
        <v>0</v>
      </c>
      <c r="G396" s="23">
        <v>0</v>
      </c>
      <c r="H396" s="23">
        <v>105</v>
      </c>
      <c r="I396" s="23">
        <v>0</v>
      </c>
      <c r="J396" s="23">
        <v>0</v>
      </c>
      <c r="K396" s="23">
        <v>0</v>
      </c>
      <c r="L396" s="23">
        <v>0</v>
      </c>
      <c r="M396" s="28">
        <v>30</v>
      </c>
      <c r="N396" s="28">
        <v>0</v>
      </c>
      <c r="O396" s="18"/>
      <c r="P396" s="40"/>
      <c r="Q396" s="40"/>
      <c r="R396" s="40"/>
    </row>
    <row r="397" spans="1:19" ht="66" x14ac:dyDescent="0.25">
      <c r="A397" s="91" t="s">
        <v>1179</v>
      </c>
      <c r="B397" s="92" t="s">
        <v>1061</v>
      </c>
      <c r="C397" s="193" t="s">
        <v>52</v>
      </c>
      <c r="D397" s="173" t="s">
        <v>53</v>
      </c>
      <c r="E397" s="163">
        <v>97</v>
      </c>
      <c r="F397" s="72">
        <v>0</v>
      </c>
      <c r="G397" s="72">
        <v>0</v>
      </c>
      <c r="H397" s="164">
        <v>97</v>
      </c>
      <c r="I397" s="72">
        <v>0</v>
      </c>
      <c r="J397" s="72">
        <v>0</v>
      </c>
      <c r="K397" s="72">
        <v>0</v>
      </c>
      <c r="L397" s="72">
        <v>0</v>
      </c>
      <c r="M397" s="104">
        <v>30</v>
      </c>
      <c r="N397" s="104">
        <v>0</v>
      </c>
      <c r="O397" s="18" t="s">
        <v>38</v>
      </c>
      <c r="P397" s="6" t="s">
        <v>427</v>
      </c>
      <c r="Q397" s="6" t="s">
        <v>433</v>
      </c>
      <c r="R397" s="6" t="s">
        <v>432</v>
      </c>
    </row>
    <row r="398" spans="1:19" ht="78" customHeight="1" x14ac:dyDescent="0.25">
      <c r="A398" s="202" t="s">
        <v>1180</v>
      </c>
      <c r="B398" s="92" t="s">
        <v>54</v>
      </c>
      <c r="C398" s="194" t="s">
        <v>52</v>
      </c>
      <c r="D398" s="187" t="s">
        <v>55</v>
      </c>
      <c r="E398" s="163">
        <v>94</v>
      </c>
      <c r="F398" s="72">
        <v>0</v>
      </c>
      <c r="G398" s="72">
        <v>0</v>
      </c>
      <c r="H398" s="164">
        <v>94</v>
      </c>
      <c r="I398" s="72">
        <v>0</v>
      </c>
      <c r="J398" s="72">
        <v>0</v>
      </c>
      <c r="K398" s="72">
        <v>0</v>
      </c>
      <c r="L398" s="72">
        <v>0</v>
      </c>
      <c r="M398" s="104">
        <v>30</v>
      </c>
      <c r="N398" s="104">
        <v>0</v>
      </c>
      <c r="O398" s="18" t="s">
        <v>38</v>
      </c>
      <c r="P398" s="6" t="s">
        <v>427</v>
      </c>
      <c r="Q398" s="6" t="s">
        <v>433</v>
      </c>
      <c r="R398" s="6" t="s">
        <v>432</v>
      </c>
    </row>
    <row r="399" spans="1:19" s="3" customFormat="1" ht="115.5" x14ac:dyDescent="0.25">
      <c r="A399" s="303" t="s">
        <v>1181</v>
      </c>
      <c r="B399" s="263" t="s">
        <v>1203</v>
      </c>
      <c r="C399" s="112" t="s">
        <v>1204</v>
      </c>
      <c r="D399" s="107" t="s">
        <v>1205</v>
      </c>
      <c r="E399" s="264">
        <v>80</v>
      </c>
      <c r="F399" s="265">
        <v>0</v>
      </c>
      <c r="G399" s="265">
        <v>0</v>
      </c>
      <c r="H399" s="265">
        <v>80</v>
      </c>
      <c r="I399" s="265">
        <v>0</v>
      </c>
      <c r="J399" s="265">
        <v>0</v>
      </c>
      <c r="K399" s="265">
        <v>0</v>
      </c>
      <c r="L399" s="265">
        <v>0</v>
      </c>
      <c r="M399" s="126">
        <v>30</v>
      </c>
      <c r="N399" s="126">
        <v>0</v>
      </c>
      <c r="O399" s="266"/>
      <c r="P399" s="267"/>
      <c r="Q399" s="267"/>
      <c r="R399" s="267"/>
    </row>
    <row r="400" spans="1:19" s="64" customFormat="1" ht="16.5" x14ac:dyDescent="0.25">
      <c r="A400" s="136"/>
      <c r="B400" s="136" t="s">
        <v>169</v>
      </c>
      <c r="C400" s="136"/>
      <c r="D400" s="136"/>
      <c r="E400" s="87">
        <f t="shared" ref="E400:N400" si="57">SUM(E389:E399)</f>
        <v>4192</v>
      </c>
      <c r="F400" s="87">
        <f t="shared" si="57"/>
        <v>0</v>
      </c>
      <c r="G400" s="87">
        <f t="shared" si="57"/>
        <v>0</v>
      </c>
      <c r="H400" s="87">
        <f t="shared" si="57"/>
        <v>3712</v>
      </c>
      <c r="I400" s="87">
        <f t="shared" si="57"/>
        <v>0</v>
      </c>
      <c r="J400" s="87">
        <f t="shared" si="57"/>
        <v>0</v>
      </c>
      <c r="K400" s="87">
        <f t="shared" si="57"/>
        <v>0</v>
      </c>
      <c r="L400" s="87">
        <f t="shared" si="57"/>
        <v>0</v>
      </c>
      <c r="M400" s="88">
        <f t="shared" si="57"/>
        <v>815</v>
      </c>
      <c r="N400" s="88">
        <f t="shared" si="57"/>
        <v>0</v>
      </c>
      <c r="O400" s="62"/>
      <c r="P400" s="63"/>
      <c r="Q400" s="62"/>
    </row>
    <row r="401" spans="1:19" ht="20.25" x14ac:dyDescent="0.3">
      <c r="A401" s="335" t="s">
        <v>1109</v>
      </c>
      <c r="B401" s="336"/>
      <c r="C401" s="336"/>
      <c r="D401" s="336"/>
      <c r="E401" s="336"/>
      <c r="F401" s="336"/>
      <c r="G401" s="336"/>
      <c r="H401" s="336"/>
      <c r="I401" s="336"/>
      <c r="J401" s="336"/>
      <c r="K401" s="336"/>
      <c r="L401" s="336"/>
      <c r="M401" s="336"/>
      <c r="N401" s="336"/>
      <c r="O401" s="337"/>
      <c r="P401" s="6"/>
      <c r="Q401" s="6"/>
      <c r="R401" s="6"/>
    </row>
    <row r="402" spans="1:19" ht="58.5" customHeight="1" x14ac:dyDescent="0.25">
      <c r="A402" s="91" t="s">
        <v>1182</v>
      </c>
      <c r="B402" s="92" t="s">
        <v>72</v>
      </c>
      <c r="C402" s="96" t="s">
        <v>73</v>
      </c>
      <c r="D402" s="152" t="s">
        <v>74</v>
      </c>
      <c r="E402" s="72">
        <v>12</v>
      </c>
      <c r="F402" s="72">
        <v>0</v>
      </c>
      <c r="G402" s="72">
        <v>0</v>
      </c>
      <c r="H402" s="72">
        <v>12</v>
      </c>
      <c r="I402" s="72">
        <v>0</v>
      </c>
      <c r="J402" s="72">
        <v>0</v>
      </c>
      <c r="K402" s="72">
        <v>0</v>
      </c>
      <c r="L402" s="72">
        <v>0</v>
      </c>
      <c r="M402" s="104">
        <v>20</v>
      </c>
      <c r="N402" s="104">
        <v>0</v>
      </c>
      <c r="O402" s="14" t="s">
        <v>75</v>
      </c>
      <c r="P402" s="6" t="s">
        <v>427</v>
      </c>
      <c r="Q402" s="6" t="s">
        <v>429</v>
      </c>
      <c r="R402" s="6" t="s">
        <v>432</v>
      </c>
    </row>
    <row r="403" spans="1:19" ht="82.5" x14ac:dyDescent="0.25">
      <c r="A403" s="91" t="s">
        <v>1183</v>
      </c>
      <c r="B403" s="92" t="s">
        <v>151</v>
      </c>
      <c r="C403" s="96" t="s">
        <v>152</v>
      </c>
      <c r="D403" s="152" t="s">
        <v>153</v>
      </c>
      <c r="E403" s="164">
        <v>1.5</v>
      </c>
      <c r="F403" s="72">
        <v>0</v>
      </c>
      <c r="G403" s="72">
        <v>0</v>
      </c>
      <c r="H403" s="164">
        <v>1.5</v>
      </c>
      <c r="I403" s="72">
        <v>0</v>
      </c>
      <c r="J403" s="72">
        <v>0</v>
      </c>
      <c r="K403" s="72">
        <v>0</v>
      </c>
      <c r="L403" s="72">
        <v>0</v>
      </c>
      <c r="M403" s="104">
        <v>5</v>
      </c>
      <c r="N403" s="104">
        <v>0</v>
      </c>
      <c r="O403" s="18" t="s">
        <v>26</v>
      </c>
      <c r="P403" s="6" t="s">
        <v>427</v>
      </c>
      <c r="Q403" s="6" t="s">
        <v>429</v>
      </c>
      <c r="R403" s="6" t="s">
        <v>432</v>
      </c>
    </row>
    <row r="404" spans="1:19" ht="60" customHeight="1" x14ac:dyDescent="0.25">
      <c r="A404" s="91" t="s">
        <v>1184</v>
      </c>
      <c r="B404" s="92" t="s">
        <v>158</v>
      </c>
      <c r="C404" s="96" t="s">
        <v>159</v>
      </c>
      <c r="D404" s="144" t="s">
        <v>160</v>
      </c>
      <c r="E404" s="72">
        <v>1</v>
      </c>
      <c r="F404" s="72">
        <v>0</v>
      </c>
      <c r="G404" s="72">
        <v>0</v>
      </c>
      <c r="H404" s="72">
        <v>1</v>
      </c>
      <c r="I404" s="72">
        <v>0</v>
      </c>
      <c r="J404" s="72">
        <v>0</v>
      </c>
      <c r="K404" s="72">
        <v>0</v>
      </c>
      <c r="L404" s="72">
        <v>0</v>
      </c>
      <c r="M404" s="104">
        <v>10</v>
      </c>
      <c r="N404" s="104">
        <v>0</v>
      </c>
      <c r="O404" s="14" t="s">
        <v>161</v>
      </c>
      <c r="P404" s="6" t="s">
        <v>427</v>
      </c>
      <c r="Q404" s="6" t="s">
        <v>429</v>
      </c>
      <c r="R404" s="6" t="s">
        <v>430</v>
      </c>
    </row>
    <row r="405" spans="1:19" s="64" customFormat="1" ht="16.5" x14ac:dyDescent="0.25">
      <c r="A405" s="136"/>
      <c r="B405" s="136" t="s">
        <v>169</v>
      </c>
      <c r="C405" s="136"/>
      <c r="D405" s="136"/>
      <c r="E405" s="87">
        <f>SUM(E402:E404)</f>
        <v>14.5</v>
      </c>
      <c r="F405" s="87">
        <f t="shared" ref="F405:N405" si="58">SUM(F402:F404)</f>
        <v>0</v>
      </c>
      <c r="G405" s="87">
        <f t="shared" si="58"/>
        <v>0</v>
      </c>
      <c r="H405" s="87">
        <f t="shared" si="58"/>
        <v>14.5</v>
      </c>
      <c r="I405" s="87">
        <f t="shared" si="58"/>
        <v>0</v>
      </c>
      <c r="J405" s="87">
        <f t="shared" si="58"/>
        <v>0</v>
      </c>
      <c r="K405" s="87">
        <f t="shared" si="58"/>
        <v>0</v>
      </c>
      <c r="L405" s="87">
        <f t="shared" si="58"/>
        <v>0</v>
      </c>
      <c r="M405" s="88">
        <f t="shared" si="58"/>
        <v>35</v>
      </c>
      <c r="N405" s="88">
        <f t="shared" si="58"/>
        <v>0</v>
      </c>
      <c r="O405" s="62"/>
      <c r="P405" s="63"/>
      <c r="Q405" s="62"/>
    </row>
    <row r="406" spans="1:19" ht="20.25" x14ac:dyDescent="0.3">
      <c r="A406" s="335" t="s">
        <v>1110</v>
      </c>
      <c r="B406" s="336"/>
      <c r="C406" s="336"/>
      <c r="D406" s="336"/>
      <c r="E406" s="336"/>
      <c r="F406" s="336"/>
      <c r="G406" s="336"/>
      <c r="H406" s="336"/>
      <c r="I406" s="336"/>
      <c r="J406" s="336"/>
      <c r="K406" s="336"/>
      <c r="L406" s="336"/>
      <c r="M406" s="336"/>
      <c r="N406" s="336"/>
      <c r="O406" s="337"/>
      <c r="P406" s="6"/>
      <c r="Q406" s="6"/>
      <c r="R406" s="6"/>
    </row>
    <row r="407" spans="1:19" ht="115.5" x14ac:dyDescent="0.25">
      <c r="A407" s="202" t="s">
        <v>1382</v>
      </c>
      <c r="B407" s="92" t="s">
        <v>19</v>
      </c>
      <c r="C407" s="96" t="s">
        <v>20</v>
      </c>
      <c r="D407" s="144" t="s">
        <v>21</v>
      </c>
      <c r="E407" s="164">
        <v>17089</v>
      </c>
      <c r="F407" s="72">
        <v>0</v>
      </c>
      <c r="G407" s="72">
        <v>0</v>
      </c>
      <c r="H407" s="164">
        <v>17089</v>
      </c>
      <c r="I407" s="72">
        <v>0</v>
      </c>
      <c r="J407" s="72">
        <v>0</v>
      </c>
      <c r="K407" s="72">
        <v>0</v>
      </c>
      <c r="L407" s="72">
        <v>0</v>
      </c>
      <c r="M407" s="104">
        <v>400</v>
      </c>
      <c r="N407" s="104">
        <v>0</v>
      </c>
      <c r="O407" s="18" t="s">
        <v>22</v>
      </c>
      <c r="P407" s="6" t="s">
        <v>438</v>
      </c>
      <c r="Q407" s="6" t="s">
        <v>435</v>
      </c>
      <c r="R407" s="6" t="s">
        <v>425</v>
      </c>
      <c r="S407" s="17" t="s">
        <v>439</v>
      </c>
    </row>
    <row r="408" spans="1:19" ht="89.25" customHeight="1" x14ac:dyDescent="0.25">
      <c r="A408" s="91" t="s">
        <v>1383</v>
      </c>
      <c r="B408" s="92" t="s">
        <v>27</v>
      </c>
      <c r="C408" s="96" t="s">
        <v>28</v>
      </c>
      <c r="D408" s="144" t="s">
        <v>29</v>
      </c>
      <c r="E408" s="164">
        <v>7545</v>
      </c>
      <c r="F408" s="72">
        <v>0</v>
      </c>
      <c r="G408" s="72">
        <v>0</v>
      </c>
      <c r="H408" s="164">
        <v>7545</v>
      </c>
      <c r="I408" s="72">
        <v>0</v>
      </c>
      <c r="J408" s="72">
        <v>0</v>
      </c>
      <c r="K408" s="72">
        <v>0</v>
      </c>
      <c r="L408" s="72">
        <v>0</v>
      </c>
      <c r="M408" s="104">
        <v>800</v>
      </c>
      <c r="N408" s="104">
        <v>0</v>
      </c>
      <c r="O408" s="18" t="s">
        <v>22</v>
      </c>
      <c r="P408" s="51" t="s">
        <v>438</v>
      </c>
      <c r="Q408" s="51" t="s">
        <v>435</v>
      </c>
      <c r="R408" s="51" t="s">
        <v>425</v>
      </c>
      <c r="S408" s="17" t="s">
        <v>439</v>
      </c>
    </row>
    <row r="409" spans="1:19" ht="78" customHeight="1" x14ac:dyDescent="0.25">
      <c r="A409" s="91" t="s">
        <v>1384</v>
      </c>
      <c r="B409" s="92" t="s">
        <v>32</v>
      </c>
      <c r="C409" s="96" t="s">
        <v>33</v>
      </c>
      <c r="D409" s="144" t="s">
        <v>34</v>
      </c>
      <c r="E409" s="164">
        <v>1700</v>
      </c>
      <c r="F409" s="72">
        <v>0</v>
      </c>
      <c r="G409" s="72">
        <v>0</v>
      </c>
      <c r="H409" s="191">
        <v>1700</v>
      </c>
      <c r="I409" s="97">
        <v>0</v>
      </c>
      <c r="J409" s="72">
        <v>0</v>
      </c>
      <c r="K409" s="72">
        <v>0</v>
      </c>
      <c r="L409" s="72">
        <v>0</v>
      </c>
      <c r="M409" s="104">
        <v>425</v>
      </c>
      <c r="N409" s="104">
        <v>0</v>
      </c>
      <c r="O409" s="18" t="s">
        <v>493</v>
      </c>
      <c r="P409" s="6" t="s">
        <v>438</v>
      </c>
      <c r="Q409" s="6" t="s">
        <v>435</v>
      </c>
      <c r="R409" s="6" t="s">
        <v>430</v>
      </c>
      <c r="S409" s="17" t="s">
        <v>439</v>
      </c>
    </row>
    <row r="410" spans="1:19" ht="75" x14ac:dyDescent="0.25">
      <c r="A410" s="91" t="s">
        <v>1385</v>
      </c>
      <c r="B410" s="162" t="s">
        <v>505</v>
      </c>
      <c r="C410" s="96" t="s">
        <v>495</v>
      </c>
      <c r="D410" s="144" t="s">
        <v>496</v>
      </c>
      <c r="E410" s="163">
        <v>1414.509</v>
      </c>
      <c r="F410" s="72">
        <v>0</v>
      </c>
      <c r="G410" s="72">
        <v>0</v>
      </c>
      <c r="H410" s="191">
        <v>1414.509</v>
      </c>
      <c r="I410" s="97">
        <v>0</v>
      </c>
      <c r="J410" s="72">
        <v>0</v>
      </c>
      <c r="K410" s="72">
        <v>0</v>
      </c>
      <c r="L410" s="72">
        <v>0</v>
      </c>
      <c r="M410" s="104">
        <v>2961</v>
      </c>
      <c r="N410" s="104">
        <v>0</v>
      </c>
      <c r="O410" s="18" t="s">
        <v>494</v>
      </c>
      <c r="P410" s="38" t="s">
        <v>492</v>
      </c>
      <c r="Q410" s="38" t="s">
        <v>435</v>
      </c>
      <c r="R410" s="38" t="s">
        <v>425</v>
      </c>
      <c r="S410" s="37"/>
    </row>
    <row r="411" spans="1:19" ht="75" x14ac:dyDescent="0.25">
      <c r="A411" s="91" t="s">
        <v>1386</v>
      </c>
      <c r="B411" s="162" t="s">
        <v>506</v>
      </c>
      <c r="C411" s="96" t="s">
        <v>490</v>
      </c>
      <c r="D411" s="144" t="s">
        <v>491</v>
      </c>
      <c r="E411" s="163">
        <v>1234.5</v>
      </c>
      <c r="F411" s="72">
        <v>0</v>
      </c>
      <c r="G411" s="72">
        <v>0</v>
      </c>
      <c r="H411" s="191">
        <v>1234.5</v>
      </c>
      <c r="I411" s="97">
        <v>0</v>
      </c>
      <c r="J411" s="72">
        <v>0</v>
      </c>
      <c r="K411" s="72">
        <v>0</v>
      </c>
      <c r="L411" s="72">
        <v>0</v>
      </c>
      <c r="M411" s="104">
        <v>245</v>
      </c>
      <c r="N411" s="104">
        <v>0</v>
      </c>
      <c r="O411" s="18" t="s">
        <v>494</v>
      </c>
      <c r="P411" s="38" t="s">
        <v>492</v>
      </c>
      <c r="Q411" s="38" t="s">
        <v>435</v>
      </c>
      <c r="R411" s="38" t="s">
        <v>425</v>
      </c>
      <c r="S411" s="37"/>
    </row>
    <row r="412" spans="1:19" ht="99" x14ac:dyDescent="0.25">
      <c r="A412" s="202" t="s">
        <v>1387</v>
      </c>
      <c r="B412" s="92" t="s">
        <v>619</v>
      </c>
      <c r="C412" s="196" t="s">
        <v>41</v>
      </c>
      <c r="D412" s="197" t="s">
        <v>42</v>
      </c>
      <c r="E412" s="96">
        <v>401.26799999999997</v>
      </c>
      <c r="F412" s="72">
        <v>0</v>
      </c>
      <c r="G412" s="72">
        <v>0</v>
      </c>
      <c r="H412" s="198">
        <v>401.26799999999997</v>
      </c>
      <c r="I412" s="72">
        <v>0</v>
      </c>
      <c r="J412" s="199">
        <v>20.063400000000001</v>
      </c>
      <c r="K412" s="199">
        <v>381.20460000000003</v>
      </c>
      <c r="L412" s="72">
        <v>0</v>
      </c>
      <c r="M412" s="104">
        <v>200</v>
      </c>
      <c r="N412" s="104">
        <v>0</v>
      </c>
      <c r="O412" s="18" t="s">
        <v>43</v>
      </c>
      <c r="P412" s="6" t="s">
        <v>427</v>
      </c>
      <c r="Q412" s="6" t="s">
        <v>435</v>
      </c>
      <c r="R412" s="6" t="s">
        <v>425</v>
      </c>
    </row>
    <row r="413" spans="1:19" ht="91.5" customHeight="1" x14ac:dyDescent="0.25">
      <c r="A413" s="91" t="s">
        <v>1388</v>
      </c>
      <c r="B413" s="162" t="s">
        <v>616</v>
      </c>
      <c r="C413" s="96" t="s">
        <v>472</v>
      </c>
      <c r="D413" s="98" t="s">
        <v>473</v>
      </c>
      <c r="E413" s="174">
        <v>360</v>
      </c>
      <c r="F413" s="97">
        <v>0</v>
      </c>
      <c r="G413" s="97">
        <v>0</v>
      </c>
      <c r="H413" s="97">
        <v>360</v>
      </c>
      <c r="I413" s="97">
        <v>0</v>
      </c>
      <c r="J413" s="97">
        <v>0</v>
      </c>
      <c r="K413" s="97">
        <v>0</v>
      </c>
      <c r="L413" s="97">
        <v>0</v>
      </c>
      <c r="M413" s="175">
        <v>20</v>
      </c>
      <c r="N413" s="175">
        <v>0</v>
      </c>
      <c r="O413" s="18" t="s">
        <v>463</v>
      </c>
      <c r="P413" s="32" t="s">
        <v>427</v>
      </c>
      <c r="Q413" s="32" t="s">
        <v>435</v>
      </c>
      <c r="R413" s="32" t="s">
        <v>432</v>
      </c>
    </row>
    <row r="414" spans="1:19" ht="91.5" customHeight="1" x14ac:dyDescent="0.25">
      <c r="A414" s="91" t="s">
        <v>1389</v>
      </c>
      <c r="B414" s="162" t="s">
        <v>682</v>
      </c>
      <c r="C414" s="96" t="s">
        <v>683</v>
      </c>
      <c r="D414" s="98" t="s">
        <v>684</v>
      </c>
      <c r="E414" s="174">
        <v>326.36200000000002</v>
      </c>
      <c r="F414" s="97">
        <v>0</v>
      </c>
      <c r="G414" s="97">
        <v>0</v>
      </c>
      <c r="H414" s="97">
        <v>0</v>
      </c>
      <c r="I414" s="97">
        <v>0</v>
      </c>
      <c r="J414" s="97">
        <v>15.541</v>
      </c>
      <c r="K414" s="97">
        <v>310.82100000000003</v>
      </c>
      <c r="L414" s="97">
        <v>0</v>
      </c>
      <c r="M414" s="175">
        <v>400</v>
      </c>
      <c r="N414" s="175">
        <v>0</v>
      </c>
      <c r="O414" s="18"/>
      <c r="P414" s="32"/>
      <c r="Q414" s="32" t="s">
        <v>435</v>
      </c>
      <c r="R414" s="32" t="s">
        <v>432</v>
      </c>
    </row>
    <row r="415" spans="1:19" ht="78" customHeight="1" x14ac:dyDescent="0.25">
      <c r="A415" s="202" t="s">
        <v>1390</v>
      </c>
      <c r="B415" s="92" t="s">
        <v>46</v>
      </c>
      <c r="C415" s="96" t="s">
        <v>47</v>
      </c>
      <c r="D415" s="144" t="s">
        <v>48</v>
      </c>
      <c r="E415" s="164">
        <v>269</v>
      </c>
      <c r="F415" s="72">
        <v>0</v>
      </c>
      <c r="G415" s="72">
        <v>0</v>
      </c>
      <c r="H415" s="191">
        <v>39</v>
      </c>
      <c r="I415" s="97">
        <v>230</v>
      </c>
      <c r="J415" s="72">
        <v>0</v>
      </c>
      <c r="K415" s="72">
        <v>0</v>
      </c>
      <c r="L415" s="72">
        <v>0</v>
      </c>
      <c r="M415" s="104">
        <v>43</v>
      </c>
      <c r="N415" s="104">
        <v>0</v>
      </c>
      <c r="O415" s="18" t="s">
        <v>22</v>
      </c>
      <c r="P415" s="6" t="s">
        <v>438</v>
      </c>
      <c r="Q415" s="6" t="s">
        <v>435</v>
      </c>
      <c r="R415" s="12" t="s">
        <v>425</v>
      </c>
      <c r="S415" s="17" t="s">
        <v>439</v>
      </c>
    </row>
    <row r="416" spans="1:19" ht="100.5" customHeight="1" x14ac:dyDescent="0.25">
      <c r="A416" s="202" t="s">
        <v>1391</v>
      </c>
      <c r="B416" s="200" t="s">
        <v>56</v>
      </c>
      <c r="C416" s="96" t="s">
        <v>57</v>
      </c>
      <c r="D416" s="79" t="s">
        <v>58</v>
      </c>
      <c r="E416" s="180">
        <v>90</v>
      </c>
      <c r="F416" s="72">
        <v>0</v>
      </c>
      <c r="G416" s="72">
        <v>0</v>
      </c>
      <c r="H416" s="72">
        <v>90</v>
      </c>
      <c r="I416" s="72">
        <v>0</v>
      </c>
      <c r="J416" s="72">
        <v>0</v>
      </c>
      <c r="K416" s="72">
        <v>0</v>
      </c>
      <c r="L416" s="72">
        <v>0</v>
      </c>
      <c r="M416" s="104">
        <v>70</v>
      </c>
      <c r="N416" s="104">
        <v>0</v>
      </c>
      <c r="O416" s="18" t="s">
        <v>59</v>
      </c>
      <c r="P416" s="6" t="s">
        <v>427</v>
      </c>
      <c r="Q416" s="6" t="s">
        <v>435</v>
      </c>
      <c r="R416" s="6" t="s">
        <v>432</v>
      </c>
    </row>
    <row r="417" spans="1:18" ht="82.5" x14ac:dyDescent="0.25">
      <c r="A417" s="91" t="s">
        <v>1185</v>
      </c>
      <c r="B417" s="92" t="s">
        <v>80</v>
      </c>
      <c r="C417" s="96" t="s">
        <v>81</v>
      </c>
      <c r="D417" s="144" t="s">
        <v>82</v>
      </c>
      <c r="E417" s="72">
        <v>10</v>
      </c>
      <c r="F417" s="72">
        <v>0</v>
      </c>
      <c r="G417" s="72">
        <v>0</v>
      </c>
      <c r="H417" s="72">
        <v>10</v>
      </c>
      <c r="I417" s="72">
        <v>0</v>
      </c>
      <c r="J417" s="72">
        <v>0</v>
      </c>
      <c r="K417" s="72">
        <v>0</v>
      </c>
      <c r="L417" s="72">
        <v>0</v>
      </c>
      <c r="M417" s="104">
        <v>50</v>
      </c>
      <c r="N417" s="104">
        <v>0</v>
      </c>
      <c r="O417" s="14" t="s">
        <v>83</v>
      </c>
      <c r="P417" s="6" t="s">
        <v>427</v>
      </c>
      <c r="Q417" s="6" t="s">
        <v>435</v>
      </c>
      <c r="R417" s="6" t="s">
        <v>425</v>
      </c>
    </row>
    <row r="418" spans="1:18" ht="75" customHeight="1" x14ac:dyDescent="0.25">
      <c r="A418" s="91" t="s">
        <v>1186</v>
      </c>
      <c r="B418" s="92" t="s">
        <v>95</v>
      </c>
      <c r="C418" s="96" t="s">
        <v>96</v>
      </c>
      <c r="D418" s="144" t="s">
        <v>97</v>
      </c>
      <c r="E418" s="72">
        <v>6</v>
      </c>
      <c r="F418" s="72">
        <v>0</v>
      </c>
      <c r="G418" s="72">
        <v>0</v>
      </c>
      <c r="H418" s="72">
        <v>6</v>
      </c>
      <c r="I418" s="72">
        <v>0</v>
      </c>
      <c r="J418" s="72">
        <v>0</v>
      </c>
      <c r="K418" s="72">
        <v>0</v>
      </c>
      <c r="L418" s="72">
        <v>0</v>
      </c>
      <c r="M418" s="104">
        <v>30</v>
      </c>
      <c r="N418" s="104">
        <v>0</v>
      </c>
      <c r="O418" s="14" t="s">
        <v>83</v>
      </c>
      <c r="P418" s="6" t="s">
        <v>427</v>
      </c>
      <c r="Q418" s="6" t="s">
        <v>435</v>
      </c>
      <c r="R418" s="6" t="s">
        <v>425</v>
      </c>
    </row>
    <row r="419" spans="1:18" ht="82.5" x14ac:dyDescent="0.25">
      <c r="A419" s="91" t="s">
        <v>1187</v>
      </c>
      <c r="B419" s="92" t="s">
        <v>95</v>
      </c>
      <c r="C419" s="96" t="s">
        <v>156</v>
      </c>
      <c r="D419" s="144" t="s">
        <v>157</v>
      </c>
      <c r="E419" s="164">
        <v>1.4</v>
      </c>
      <c r="F419" s="72">
        <v>0</v>
      </c>
      <c r="G419" s="72">
        <v>0</v>
      </c>
      <c r="H419" s="164">
        <v>1.4</v>
      </c>
      <c r="I419" s="72">
        <v>0</v>
      </c>
      <c r="J419" s="72">
        <v>0</v>
      </c>
      <c r="K419" s="72">
        <v>0</v>
      </c>
      <c r="L419" s="72">
        <v>0</v>
      </c>
      <c r="M419" s="104">
        <v>10</v>
      </c>
      <c r="N419" s="104">
        <v>0</v>
      </c>
      <c r="O419" s="18" t="s">
        <v>38</v>
      </c>
      <c r="P419" s="6" t="s">
        <v>427</v>
      </c>
      <c r="Q419" s="6" t="s">
        <v>435</v>
      </c>
      <c r="R419" s="6" t="s">
        <v>432</v>
      </c>
    </row>
    <row r="420" spans="1:18" ht="82.5" x14ac:dyDescent="0.25">
      <c r="A420" s="91" t="s">
        <v>1188</v>
      </c>
      <c r="B420" s="92" t="s">
        <v>95</v>
      </c>
      <c r="C420" s="96" t="s">
        <v>162</v>
      </c>
      <c r="D420" s="144" t="s">
        <v>163</v>
      </c>
      <c r="E420" s="72">
        <v>0.35</v>
      </c>
      <c r="F420" s="72">
        <v>0</v>
      </c>
      <c r="G420" s="72">
        <v>0</v>
      </c>
      <c r="H420" s="72">
        <v>0.35</v>
      </c>
      <c r="I420" s="72">
        <v>0</v>
      </c>
      <c r="J420" s="72">
        <v>0</v>
      </c>
      <c r="K420" s="72">
        <v>0</v>
      </c>
      <c r="L420" s="72">
        <v>0</v>
      </c>
      <c r="M420" s="104">
        <v>7</v>
      </c>
      <c r="N420" s="104">
        <v>0</v>
      </c>
      <c r="O420" s="14" t="s">
        <v>164</v>
      </c>
      <c r="P420" s="6" t="s">
        <v>427</v>
      </c>
      <c r="Q420" s="6" t="s">
        <v>435</v>
      </c>
      <c r="R420" s="6" t="s">
        <v>425</v>
      </c>
    </row>
    <row r="421" spans="1:18" s="64" customFormat="1" ht="16.5" x14ac:dyDescent="0.25">
      <c r="A421" s="136"/>
      <c r="B421" s="136" t="s">
        <v>169</v>
      </c>
      <c r="C421" s="136"/>
      <c r="D421" s="136"/>
      <c r="E421" s="87">
        <f t="shared" ref="E421:N421" si="59">SUM(E407:E420)</f>
        <v>30447.388999999999</v>
      </c>
      <c r="F421" s="87">
        <f t="shared" si="59"/>
        <v>0</v>
      </c>
      <c r="G421" s="87">
        <f t="shared" si="59"/>
        <v>0</v>
      </c>
      <c r="H421" s="87">
        <f t="shared" si="59"/>
        <v>29891.026999999998</v>
      </c>
      <c r="I421" s="87">
        <f t="shared" si="59"/>
        <v>230</v>
      </c>
      <c r="J421" s="87">
        <f t="shared" si="59"/>
        <v>35.604399999999998</v>
      </c>
      <c r="K421" s="87">
        <f t="shared" si="59"/>
        <v>692.02560000000005</v>
      </c>
      <c r="L421" s="87">
        <f t="shared" si="59"/>
        <v>0</v>
      </c>
      <c r="M421" s="88">
        <f t="shared" si="59"/>
        <v>5661</v>
      </c>
      <c r="N421" s="88">
        <f t="shared" si="59"/>
        <v>0</v>
      </c>
      <c r="O421" s="62"/>
      <c r="P421" s="63"/>
      <c r="Q421" s="62"/>
    </row>
    <row r="422" spans="1:18" ht="20.25" x14ac:dyDescent="0.3">
      <c r="A422" s="335" t="s">
        <v>1111</v>
      </c>
      <c r="B422" s="336"/>
      <c r="C422" s="336"/>
      <c r="D422" s="336"/>
      <c r="E422" s="336"/>
      <c r="F422" s="336"/>
      <c r="G422" s="336"/>
      <c r="H422" s="336"/>
      <c r="I422" s="336"/>
      <c r="J422" s="336"/>
      <c r="K422" s="336"/>
      <c r="L422" s="336"/>
      <c r="M422" s="336"/>
      <c r="N422" s="336"/>
      <c r="O422" s="337"/>
    </row>
    <row r="423" spans="1:18" s="3" customFormat="1" ht="82.5" x14ac:dyDescent="0.25">
      <c r="A423" s="262" t="s">
        <v>1189</v>
      </c>
      <c r="B423" s="263" t="s">
        <v>1197</v>
      </c>
      <c r="C423" s="112" t="s">
        <v>1198</v>
      </c>
      <c r="D423" s="107" t="s">
        <v>1199</v>
      </c>
      <c r="E423" s="264">
        <v>7</v>
      </c>
      <c r="F423" s="265">
        <v>0</v>
      </c>
      <c r="G423" s="265">
        <v>0</v>
      </c>
      <c r="H423" s="265">
        <v>7</v>
      </c>
      <c r="I423" s="265">
        <v>0</v>
      </c>
      <c r="J423" s="265">
        <v>0</v>
      </c>
      <c r="K423" s="265">
        <v>0</v>
      </c>
      <c r="L423" s="265">
        <v>0</v>
      </c>
      <c r="M423" s="126">
        <v>10</v>
      </c>
      <c r="N423" s="126">
        <v>0</v>
      </c>
      <c r="O423" s="266"/>
      <c r="P423" s="267"/>
      <c r="Q423" s="267"/>
      <c r="R423" s="267"/>
    </row>
    <row r="424" spans="1:18" ht="82.5" x14ac:dyDescent="0.25">
      <c r="A424" s="91" t="s">
        <v>1190</v>
      </c>
      <c r="B424" s="162" t="s">
        <v>469</v>
      </c>
      <c r="C424" s="96" t="s">
        <v>470</v>
      </c>
      <c r="D424" s="98" t="s">
        <v>471</v>
      </c>
      <c r="E424" s="174">
        <v>4</v>
      </c>
      <c r="F424" s="97">
        <v>0</v>
      </c>
      <c r="G424" s="97">
        <v>0</v>
      </c>
      <c r="H424" s="97">
        <v>4</v>
      </c>
      <c r="I424" s="97">
        <v>0</v>
      </c>
      <c r="J424" s="97">
        <v>0</v>
      </c>
      <c r="K424" s="97">
        <v>0</v>
      </c>
      <c r="L424" s="97">
        <v>0</v>
      </c>
      <c r="M424" s="175">
        <v>7</v>
      </c>
      <c r="N424" s="175">
        <v>0</v>
      </c>
      <c r="O424" s="18" t="s">
        <v>463</v>
      </c>
      <c r="P424" s="32" t="s">
        <v>427</v>
      </c>
      <c r="Q424" s="32" t="s">
        <v>437</v>
      </c>
      <c r="R424" s="32" t="s">
        <v>425</v>
      </c>
    </row>
    <row r="425" spans="1:18" ht="82.5" x14ac:dyDescent="0.25">
      <c r="A425" s="91" t="s">
        <v>1191</v>
      </c>
      <c r="B425" s="92" t="s">
        <v>125</v>
      </c>
      <c r="C425" s="96" t="s">
        <v>126</v>
      </c>
      <c r="D425" s="152" t="s">
        <v>127</v>
      </c>
      <c r="E425" s="72">
        <v>3</v>
      </c>
      <c r="F425" s="72">
        <v>0</v>
      </c>
      <c r="G425" s="72">
        <v>0</v>
      </c>
      <c r="H425" s="72">
        <v>3</v>
      </c>
      <c r="I425" s="72">
        <v>0</v>
      </c>
      <c r="J425" s="72">
        <v>0</v>
      </c>
      <c r="K425" s="72">
        <v>0</v>
      </c>
      <c r="L425" s="72">
        <v>0</v>
      </c>
      <c r="M425" s="104">
        <v>10</v>
      </c>
      <c r="N425" s="104">
        <v>0</v>
      </c>
      <c r="O425" s="14" t="s">
        <v>75</v>
      </c>
      <c r="P425" s="6" t="s">
        <v>427</v>
      </c>
      <c r="Q425" s="6" t="s">
        <v>437</v>
      </c>
      <c r="R425" s="6" t="s">
        <v>432</v>
      </c>
    </row>
    <row r="426" spans="1:18" ht="78" customHeight="1" x14ac:dyDescent="0.25">
      <c r="A426" s="91" t="s">
        <v>1192</v>
      </c>
      <c r="B426" s="162" t="s">
        <v>474</v>
      </c>
      <c r="C426" s="96" t="s">
        <v>475</v>
      </c>
      <c r="D426" s="98" t="s">
        <v>476</v>
      </c>
      <c r="E426" s="174">
        <v>2.5</v>
      </c>
      <c r="F426" s="97">
        <v>0</v>
      </c>
      <c r="G426" s="97">
        <v>0</v>
      </c>
      <c r="H426" s="97">
        <v>2.5</v>
      </c>
      <c r="I426" s="97">
        <v>0</v>
      </c>
      <c r="J426" s="97">
        <v>0</v>
      </c>
      <c r="K426" s="97">
        <v>0</v>
      </c>
      <c r="L426" s="97">
        <v>0</v>
      </c>
      <c r="M426" s="175">
        <v>2</v>
      </c>
      <c r="N426" s="175">
        <v>0</v>
      </c>
      <c r="O426" s="18" t="s">
        <v>463</v>
      </c>
      <c r="P426" s="32" t="s">
        <v>427</v>
      </c>
      <c r="Q426" s="32" t="s">
        <v>437</v>
      </c>
      <c r="R426" s="32" t="s">
        <v>430</v>
      </c>
    </row>
    <row r="427" spans="1:18" ht="78" customHeight="1" x14ac:dyDescent="0.25">
      <c r="A427" s="91" t="s">
        <v>1193</v>
      </c>
      <c r="B427" s="92" t="s">
        <v>148</v>
      </c>
      <c r="C427" s="157" t="s">
        <v>149</v>
      </c>
      <c r="D427" s="173" t="s">
        <v>150</v>
      </c>
      <c r="E427" s="163">
        <v>1.5</v>
      </c>
      <c r="F427" s="72">
        <v>0</v>
      </c>
      <c r="G427" s="72">
        <v>0</v>
      </c>
      <c r="H427" s="164">
        <v>1.5</v>
      </c>
      <c r="I427" s="72">
        <v>0</v>
      </c>
      <c r="J427" s="72">
        <v>0</v>
      </c>
      <c r="K427" s="72">
        <v>0</v>
      </c>
      <c r="L427" s="72">
        <v>0</v>
      </c>
      <c r="M427" s="104">
        <v>0</v>
      </c>
      <c r="N427" s="104">
        <v>0</v>
      </c>
      <c r="O427" s="18" t="s">
        <v>43</v>
      </c>
      <c r="P427" s="6" t="s">
        <v>427</v>
      </c>
      <c r="Q427" s="6" t="s">
        <v>437</v>
      </c>
      <c r="R427" s="6" t="s">
        <v>425</v>
      </c>
    </row>
    <row r="428" spans="1:18" ht="61.5" customHeight="1" x14ac:dyDescent="0.25">
      <c r="A428" s="201" t="s">
        <v>1194</v>
      </c>
      <c r="B428" s="162" t="s">
        <v>485</v>
      </c>
      <c r="C428" s="96" t="s">
        <v>486</v>
      </c>
      <c r="D428" s="98" t="s">
        <v>150</v>
      </c>
      <c r="E428" s="174">
        <v>1.5</v>
      </c>
      <c r="F428" s="97">
        <v>0</v>
      </c>
      <c r="G428" s="97">
        <v>0</v>
      </c>
      <c r="H428" s="97">
        <v>1.5</v>
      </c>
      <c r="I428" s="97">
        <v>0</v>
      </c>
      <c r="J428" s="97">
        <v>0</v>
      </c>
      <c r="K428" s="97">
        <v>0</v>
      </c>
      <c r="L428" s="97">
        <v>0</v>
      </c>
      <c r="M428" s="175">
        <v>5</v>
      </c>
      <c r="N428" s="175">
        <v>0</v>
      </c>
      <c r="O428" s="18" t="s">
        <v>461</v>
      </c>
      <c r="P428" s="32" t="s">
        <v>427</v>
      </c>
      <c r="Q428" s="32" t="s">
        <v>437</v>
      </c>
      <c r="R428" s="32" t="s">
        <v>430</v>
      </c>
    </row>
    <row r="429" spans="1:18" s="190" customFormat="1" ht="16.5" x14ac:dyDescent="0.25">
      <c r="A429" s="136"/>
      <c r="B429" s="136" t="s">
        <v>169</v>
      </c>
      <c r="C429" s="136"/>
      <c r="D429" s="136"/>
      <c r="E429" s="87">
        <f t="shared" ref="E429:N429" si="60">SUM(E423:E428)</f>
        <v>19.5</v>
      </c>
      <c r="F429" s="87">
        <f t="shared" si="60"/>
        <v>0</v>
      </c>
      <c r="G429" s="87">
        <f t="shared" si="60"/>
        <v>0</v>
      </c>
      <c r="H429" s="87">
        <f t="shared" si="60"/>
        <v>19.5</v>
      </c>
      <c r="I429" s="87">
        <f t="shared" si="60"/>
        <v>0</v>
      </c>
      <c r="J429" s="87">
        <f t="shared" si="60"/>
        <v>0</v>
      </c>
      <c r="K429" s="87">
        <f t="shared" si="60"/>
        <v>0</v>
      </c>
      <c r="L429" s="87">
        <f t="shared" si="60"/>
        <v>0</v>
      </c>
      <c r="M429" s="88">
        <f t="shared" si="60"/>
        <v>34</v>
      </c>
      <c r="N429" s="88">
        <f t="shared" si="60"/>
        <v>0</v>
      </c>
      <c r="O429" s="136"/>
      <c r="P429" s="189"/>
      <c r="Q429" s="136"/>
    </row>
    <row r="430" spans="1:18" ht="20.25" x14ac:dyDescent="0.3">
      <c r="A430" s="335" t="s">
        <v>1112</v>
      </c>
      <c r="B430" s="336"/>
      <c r="C430" s="336"/>
      <c r="D430" s="336"/>
      <c r="E430" s="336"/>
      <c r="F430" s="336"/>
      <c r="G430" s="336"/>
      <c r="H430" s="336"/>
      <c r="I430" s="336"/>
      <c r="J430" s="336"/>
      <c r="K430" s="336"/>
      <c r="L430" s="336"/>
      <c r="M430" s="336"/>
      <c r="N430" s="336"/>
      <c r="O430" s="337"/>
    </row>
    <row r="431" spans="1:18" ht="82.5" x14ac:dyDescent="0.25">
      <c r="A431" s="91" t="s">
        <v>1195</v>
      </c>
      <c r="B431" s="92" t="s">
        <v>98</v>
      </c>
      <c r="C431" s="186" t="s">
        <v>99</v>
      </c>
      <c r="D431" s="144" t="s">
        <v>100</v>
      </c>
      <c r="E431" s="72">
        <v>5.5</v>
      </c>
      <c r="F431" s="72">
        <v>0</v>
      </c>
      <c r="G431" s="72">
        <v>0</v>
      </c>
      <c r="H431" s="72">
        <v>5.5</v>
      </c>
      <c r="I431" s="72">
        <v>0</v>
      </c>
      <c r="J431" s="72">
        <v>0</v>
      </c>
      <c r="K431" s="72">
        <v>0</v>
      </c>
      <c r="L431" s="72">
        <v>0</v>
      </c>
      <c r="M431" s="104">
        <v>8</v>
      </c>
      <c r="N431" s="104">
        <v>0</v>
      </c>
      <c r="O431" s="18" t="s">
        <v>26</v>
      </c>
      <c r="P431" s="6" t="s">
        <v>427</v>
      </c>
      <c r="Q431" s="6" t="s">
        <v>434</v>
      </c>
      <c r="R431" s="6" t="s">
        <v>428</v>
      </c>
    </row>
    <row r="432" spans="1:18" s="64" customFormat="1" ht="16.5" x14ac:dyDescent="0.25">
      <c r="A432" s="136"/>
      <c r="B432" s="136" t="s">
        <v>169</v>
      </c>
      <c r="C432" s="136"/>
      <c r="D432" s="136"/>
      <c r="E432" s="87">
        <f t="shared" ref="E432:N432" si="61">SUM(E431:E431)</f>
        <v>5.5</v>
      </c>
      <c r="F432" s="87">
        <f t="shared" si="61"/>
        <v>0</v>
      </c>
      <c r="G432" s="87">
        <f t="shared" si="61"/>
        <v>0</v>
      </c>
      <c r="H432" s="87">
        <f t="shared" si="61"/>
        <v>5.5</v>
      </c>
      <c r="I432" s="87">
        <f t="shared" si="61"/>
        <v>0</v>
      </c>
      <c r="J432" s="87">
        <f t="shared" si="61"/>
        <v>0</v>
      </c>
      <c r="K432" s="87">
        <f t="shared" si="61"/>
        <v>0</v>
      </c>
      <c r="L432" s="87">
        <f t="shared" si="61"/>
        <v>0</v>
      </c>
      <c r="M432" s="88">
        <f t="shared" si="61"/>
        <v>8</v>
      </c>
      <c r="N432" s="88">
        <f t="shared" si="61"/>
        <v>0</v>
      </c>
      <c r="O432" s="62"/>
      <c r="P432" s="63"/>
      <c r="Q432" s="62"/>
    </row>
    <row r="433" spans="1:15" ht="40.5" x14ac:dyDescent="0.3">
      <c r="A433" s="203"/>
      <c r="B433" s="167" t="s">
        <v>811</v>
      </c>
      <c r="C433" s="204"/>
      <c r="D433" s="204"/>
      <c r="E433" s="205">
        <f t="shared" ref="E433:N433" si="62">E387+E400+E405+E421+E429+E432</f>
        <v>36690.978999999999</v>
      </c>
      <c r="F433" s="205">
        <f t="shared" si="62"/>
        <v>0</v>
      </c>
      <c r="G433" s="205">
        <f t="shared" si="62"/>
        <v>0</v>
      </c>
      <c r="H433" s="205">
        <f t="shared" si="62"/>
        <v>78390.517000000007</v>
      </c>
      <c r="I433" s="205">
        <f t="shared" si="62"/>
        <v>230</v>
      </c>
      <c r="J433" s="205">
        <f t="shared" si="62"/>
        <v>35.604399999999998</v>
      </c>
      <c r="K433" s="205">
        <f t="shared" si="62"/>
        <v>692.02560000000005</v>
      </c>
      <c r="L433" s="205">
        <f t="shared" si="62"/>
        <v>0</v>
      </c>
      <c r="M433" s="206">
        <f t="shared" si="62"/>
        <v>7675</v>
      </c>
      <c r="N433" s="206">
        <f t="shared" si="62"/>
        <v>0</v>
      </c>
      <c r="O433" s="35"/>
    </row>
    <row r="437" spans="1:15" ht="52.5" x14ac:dyDescent="0.25">
      <c r="A437" s="246" t="s">
        <v>1020</v>
      </c>
      <c r="B437" s="247" t="s">
        <v>1021</v>
      </c>
      <c r="C437" s="246" t="s">
        <v>1022</v>
      </c>
      <c r="D437" s="245" t="s">
        <v>1028</v>
      </c>
      <c r="E437" s="325" t="s">
        <v>1023</v>
      </c>
      <c r="F437" s="326"/>
      <c r="G437" s="327"/>
    </row>
    <row r="438" spans="1:15" ht="26.25" x14ac:dyDescent="0.25">
      <c r="A438" s="246">
        <v>1</v>
      </c>
      <c r="B438" s="248" t="s">
        <v>1025</v>
      </c>
      <c r="C438" s="249">
        <v>164</v>
      </c>
      <c r="D438" s="250">
        <v>27041.79</v>
      </c>
      <c r="E438" s="328">
        <v>5923</v>
      </c>
      <c r="F438" s="329"/>
      <c r="G438" s="330"/>
    </row>
    <row r="439" spans="1:15" ht="26.25" x14ac:dyDescent="0.25">
      <c r="A439" s="246">
        <v>2</v>
      </c>
      <c r="B439" s="248" t="s">
        <v>1026</v>
      </c>
      <c r="C439" s="259">
        <v>73</v>
      </c>
      <c r="D439" s="258">
        <v>215133.15</v>
      </c>
      <c r="E439" s="331">
        <v>10921</v>
      </c>
      <c r="F439" s="332"/>
      <c r="G439" s="333"/>
    </row>
    <row r="440" spans="1:15" ht="51" x14ac:dyDescent="0.25">
      <c r="A440" s="246">
        <v>3</v>
      </c>
      <c r="B440" s="248" t="s">
        <v>1027</v>
      </c>
      <c r="C440" s="249">
        <v>94</v>
      </c>
      <c r="D440" s="250">
        <v>36690.980000000003</v>
      </c>
      <c r="E440" s="328">
        <v>7675</v>
      </c>
      <c r="F440" s="329"/>
      <c r="G440" s="330"/>
    </row>
    <row r="441" spans="1:15" ht="25.5" x14ac:dyDescent="0.35">
      <c r="A441" s="323" t="s">
        <v>1024</v>
      </c>
      <c r="B441" s="324"/>
      <c r="C441" s="259">
        <v>331</v>
      </c>
      <c r="D441" s="258">
        <v>278865.91999999998</v>
      </c>
      <c r="E441" s="331">
        <v>24519</v>
      </c>
      <c r="F441" s="332"/>
      <c r="G441" s="333"/>
    </row>
  </sheetData>
  <mergeCells count="85">
    <mergeCell ref="A231:N231"/>
    <mergeCell ref="A302:O302"/>
    <mergeCell ref="A235:O235"/>
    <mergeCell ref="A177:N177"/>
    <mergeCell ref="A218:N218"/>
    <mergeCell ref="A221:N221"/>
    <mergeCell ref="A223:N223"/>
    <mergeCell ref="A228:N228"/>
    <mergeCell ref="A401:O401"/>
    <mergeCell ref="A406:O406"/>
    <mergeCell ref="A422:O422"/>
    <mergeCell ref="A430:O430"/>
    <mergeCell ref="A6:O6"/>
    <mergeCell ref="A21:O21"/>
    <mergeCell ref="A25:O25"/>
    <mergeCell ref="A41:O41"/>
    <mergeCell ref="A46:O46"/>
    <mergeCell ref="A50:O50"/>
    <mergeCell ref="A56:O56"/>
    <mergeCell ref="A64:O64"/>
    <mergeCell ref="A107:O107"/>
    <mergeCell ref="A170:O170"/>
    <mergeCell ref="A60:O60"/>
    <mergeCell ref="A306:O306"/>
    <mergeCell ref="A313:O313"/>
    <mergeCell ref="A318:O318"/>
    <mergeCell ref="A327:O327"/>
    <mergeCell ref="A388:O388"/>
    <mergeCell ref="A322:O322"/>
    <mergeCell ref="A326:O326"/>
    <mergeCell ref="A142:O142"/>
    <mergeCell ref="A146:O146"/>
    <mergeCell ref="A152:O152"/>
    <mergeCell ref="A155:O155"/>
    <mergeCell ref="A164:O164"/>
    <mergeCell ref="P173:R174"/>
    <mergeCell ref="A175:O175"/>
    <mergeCell ref="A243:O243"/>
    <mergeCell ref="A266:O266"/>
    <mergeCell ref="N270:N273"/>
    <mergeCell ref="E270:E273"/>
    <mergeCell ref="F270:F273"/>
    <mergeCell ref="G270:G273"/>
    <mergeCell ref="H270:H273"/>
    <mergeCell ref="I270:I273"/>
    <mergeCell ref="J270:J273"/>
    <mergeCell ref="K270:K273"/>
    <mergeCell ref="L270:L273"/>
    <mergeCell ref="M270:M273"/>
    <mergeCell ref="A236:N236"/>
    <mergeCell ref="A211:N211"/>
    <mergeCell ref="S1:S4"/>
    <mergeCell ref="A5:O5"/>
    <mergeCell ref="A174:O174"/>
    <mergeCell ref="O2:O4"/>
    <mergeCell ref="P1:P4"/>
    <mergeCell ref="J3:L3"/>
    <mergeCell ref="A2:A4"/>
    <mergeCell ref="E2:G2"/>
    <mergeCell ref="E3:E4"/>
    <mergeCell ref="F3:F4"/>
    <mergeCell ref="G3:G4"/>
    <mergeCell ref="A1:O1"/>
    <mergeCell ref="M2:N3"/>
    <mergeCell ref="B2:B4"/>
    <mergeCell ref="C2:C4"/>
    <mergeCell ref="D2:D4"/>
    <mergeCell ref="A65:O65"/>
    <mergeCell ref="A87:O87"/>
    <mergeCell ref="A97:O97"/>
    <mergeCell ref="Q1:Q4"/>
    <mergeCell ref="R1:R4"/>
    <mergeCell ref="H3:I3"/>
    <mergeCell ref="H2:L2"/>
    <mergeCell ref="A102:O102"/>
    <mergeCell ref="A126:O126"/>
    <mergeCell ref="A101:O101"/>
    <mergeCell ref="P100:R101"/>
    <mergeCell ref="A84:O84"/>
    <mergeCell ref="A441:B441"/>
    <mergeCell ref="E437:G437"/>
    <mergeCell ref="E438:G438"/>
    <mergeCell ref="E439:G439"/>
    <mergeCell ref="E440:G440"/>
    <mergeCell ref="E441:G441"/>
  </mergeCells>
  <pageMargins left="0.19685039370078741" right="0.19685039370078741" top="0.39370078740157483" bottom="0.19685039370078741" header="0.31496062992125984" footer="0.31496062992125984"/>
  <pageSetup paperSize="9" scale="51" fitToHeight="0" orientation="landscape" horizontalDpi="180" verticalDpi="180" r:id="rId1"/>
  <rowBreaks count="2" manualBreakCount="2">
    <brk id="149" max="21" man="1"/>
    <brk id="17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Распоряжение № 70-р</vt:lpstr>
      <vt:lpstr>Лист1</vt:lpstr>
      <vt:lpstr>'Распоряжение № 70-р'!Область_печати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2017-11-17T06:42:02Z</dcterms:modified>
</cp:coreProperties>
</file>